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52" windowWidth="12156" windowHeight="5052"/>
  </bookViews>
  <sheets>
    <sheet name="без учета счетов бюджета" sheetId="2" r:id="rId1"/>
  </sheets>
  <definedNames>
    <definedName name="_xlnm._FilterDatabase" localSheetId="0" hidden="1">'без учета счетов бюджета'!$A$14:$G$76</definedName>
    <definedName name="_xlnm.Print_Titles" localSheetId="0">'без учета счетов бюджета'!$14:$15</definedName>
    <definedName name="_xlnm.Print_Area" localSheetId="0">'без учета счетов бюджета'!$A$1:$L$84</definedName>
  </definedNames>
  <calcPr calcId="145621"/>
</workbook>
</file>

<file path=xl/calcChain.xml><?xml version="1.0" encoding="utf-8"?>
<calcChain xmlns="http://schemas.openxmlformats.org/spreadsheetml/2006/main">
  <c r="H17" i="2" l="1"/>
  <c r="J17" i="2"/>
  <c r="I17" i="2"/>
  <c r="K19" i="2" l="1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17" i="2" l="1"/>
  <c r="H20" i="2"/>
  <c r="H19" i="2" s="1"/>
  <c r="H23" i="2"/>
  <c r="H22" i="2" s="1"/>
  <c r="H26" i="2"/>
  <c r="H25" i="2" s="1"/>
  <c r="H29" i="2"/>
  <c r="H28" i="2" s="1"/>
  <c r="H32" i="2"/>
  <c r="H31" i="2" s="1"/>
  <c r="H35" i="2"/>
  <c r="H34" i="2" s="1"/>
  <c r="H38" i="2"/>
  <c r="H37" i="2" s="1"/>
  <c r="H41" i="2"/>
  <c r="H40" i="2" s="1"/>
  <c r="H44" i="2"/>
  <c r="H46" i="2"/>
  <c r="H49" i="2"/>
  <c r="H48" i="2" s="1"/>
  <c r="H52" i="2"/>
  <c r="H51" i="2" s="1"/>
  <c r="H55" i="2"/>
  <c r="H54" i="2" s="1"/>
  <c r="H58" i="2"/>
  <c r="H60" i="2"/>
  <c r="H62" i="2"/>
  <c r="H66" i="2"/>
  <c r="H65" i="2" s="1"/>
  <c r="H69" i="2"/>
  <c r="H68" i="2" s="1"/>
  <c r="H72" i="2"/>
  <c r="H71" i="2" s="1"/>
  <c r="H75" i="2"/>
  <c r="H74" i="2" s="1"/>
  <c r="H43" i="2" l="1"/>
  <c r="H57" i="2"/>
  <c r="L17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</calcChain>
</file>

<file path=xl/sharedStrings.xml><?xml version="1.0" encoding="utf-8"?>
<sst xmlns="http://schemas.openxmlformats.org/spreadsheetml/2006/main" count="391" uniqueCount="156">
  <si>
    <t/>
  </si>
  <si>
    <t>100</t>
  </si>
  <si>
    <t>200</t>
  </si>
  <si>
    <t>240</t>
  </si>
  <si>
    <t>800</t>
  </si>
  <si>
    <t>850</t>
  </si>
  <si>
    <t>600</t>
  </si>
  <si>
    <t>620</t>
  </si>
  <si>
    <t>830</t>
  </si>
  <si>
    <t>500</t>
  </si>
  <si>
    <t>520</t>
  </si>
  <si>
    <t>110</t>
  </si>
  <si>
    <t>400</t>
  </si>
  <si>
    <t>819</t>
  </si>
  <si>
    <t>410</t>
  </si>
  <si>
    <t>07204R3720</t>
  </si>
  <si>
    <t>191F150210</t>
  </si>
  <si>
    <t>191F1А0210</t>
  </si>
  <si>
    <t>191R110203</t>
  </si>
  <si>
    <t>191R116140</t>
  </si>
  <si>
    <t>191R116160</t>
  </si>
  <si>
    <t>191R116260</t>
  </si>
  <si>
    <t>191R153940</t>
  </si>
  <si>
    <t>191R1А3940</t>
  </si>
  <si>
    <t>191R216280</t>
  </si>
  <si>
    <t>191R316193</t>
  </si>
  <si>
    <t>1940310370</t>
  </si>
  <si>
    <t>1940416150</t>
  </si>
  <si>
    <t>1940416170</t>
  </si>
  <si>
    <t>837</t>
  </si>
  <si>
    <t>191R254180</t>
  </si>
  <si>
    <t>842</t>
  </si>
  <si>
    <t>0240516195</t>
  </si>
  <si>
    <t>ЦСР</t>
  </si>
  <si>
    <t>ВР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</si>
  <si>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</si>
  <si>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</si>
  <si>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</si>
  <si>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</si>
  <si>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</si>
  <si>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</si>
  <si>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Капитальные вложения в объекты государственной (муниципальной) собственности</t>
  </si>
  <si>
    <t>Бюджетные инвестиции</t>
  </si>
  <si>
    <t>Межбюджетные трансферты</t>
  </si>
  <si>
    <t>Субсидии</t>
  </si>
  <si>
    <t>Предоставление субсидий бюджетным, автономным учреждениям и иным некоммерческим организациям</t>
  </si>
  <si>
    <t>Субсидии автономным учреждениям</t>
  </si>
  <si>
    <t>Иные бюджетные ассигнования</t>
  </si>
  <si>
    <t>Исполнение судебных актов</t>
  </si>
  <si>
    <t>Уплата налогов, сборов и иных платежей</t>
  </si>
  <si>
    <t>Развитие транспортной инфраструктуры на сельских территориях</t>
  </si>
  <si>
    <t>Стимулирование программ развития жилищного строительства субъектов Российской Федерации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</si>
  <si>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улично-дорожной сети в микрорайоне по ул. Флотской в Бежицком районе города Брянска (2 этап)</t>
  </si>
  <si>
    <t>Развитие и совершенствование сети автомобильных дорог регионального значения общего пользования</t>
  </si>
  <si>
    <t>Развитие и совершенствование сети автомобильных дорог общего пользования местного значения</t>
  </si>
  <si>
    <t>Финансовое обеспечение дорожной деятельности на территории Брянской области в рамках реализации регионального проекта "Региональная и местная дорожная сеть (Брянская область)"</t>
  </si>
  <si>
    <t>Приведение в нормативное состояние автомобильных дорог и искусственных дорожных сооружений</t>
  </si>
  <si>
    <t>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</t>
  </si>
  <si>
    <t>Повышение безопасности дорожного движения (Оснащение участков улично-дорожной сети техническими средствами организации дорожного движения и элементами обустройства дорог)</t>
  </si>
  <si>
    <t>Учреждения, осуществляющие функции и полномочия по управлению в сфере дорожного хозяйства</t>
  </si>
  <si>
    <t>Обеспечение сохранности автомобильных дорог регионального значения и условий безопасности движения по ним</t>
  </si>
  <si>
    <t>Обеспечение сохранности автомобильных дорог местного значения и условий безопасности движения по ним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</si>
  <si>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</si>
  <si>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Повышение безопасности дорожного движения (содержание специальных технических средств фиксации нарушений правил дорожного движения, обработка и рассылка материалов по делам об административных правонарушениях в области дорожного движения, почтовые расходы, возникающие в связи с рассмотрением жалоб на постановления по делам об административных правонарушениях, зафиксированных с помощью специальных технических средств фиксации нарушений правил дорожного движения)</t>
  </si>
  <si>
    <t>191R1Д3940</t>
  </si>
  <si>
    <t>на 1 января 2025 года</t>
  </si>
  <si>
    <t>Дата</t>
  </si>
  <si>
    <t>01.01.2025</t>
  </si>
  <si>
    <t xml:space="preserve">Наименование органа исполнительной </t>
  </si>
  <si>
    <t>Глава по БК</t>
  </si>
  <si>
    <t>исполнительной власти</t>
  </si>
  <si>
    <t xml:space="preserve"> Департамент региональной безопасности Брянской области</t>
  </si>
  <si>
    <t>Единица измерения: руб.</t>
  </si>
  <si>
    <t>по ОКЕИ</t>
  </si>
  <si>
    <t>383</t>
  </si>
  <si>
    <t>Информация о направлениях использования бюджетных ассигнований дорожного фонда</t>
  </si>
  <si>
    <t>Код строки</t>
  </si>
  <si>
    <t>Глава</t>
  </si>
  <si>
    <t>Код бюджетной классификации</t>
  </si>
  <si>
    <t xml:space="preserve"> исполнено</t>
  </si>
  <si>
    <t>не исполнено (гр.5-гр.6)</t>
  </si>
  <si>
    <t>результат исполнения</t>
  </si>
  <si>
    <t>Расходы, всего</t>
  </si>
  <si>
    <t>в том числе:</t>
  </si>
  <si>
    <t>010</t>
  </si>
  <si>
    <t>020</t>
  </si>
  <si>
    <t>021</t>
  </si>
  <si>
    <t>022</t>
  </si>
  <si>
    <t>030</t>
  </si>
  <si>
    <t>031</t>
  </si>
  <si>
    <t>032</t>
  </si>
  <si>
    <t>040</t>
  </si>
  <si>
    <t>041</t>
  </si>
  <si>
    <t>042</t>
  </si>
  <si>
    <t>050</t>
  </si>
  <si>
    <t>051</t>
  </si>
  <si>
    <t>052</t>
  </si>
  <si>
    <t>060</t>
  </si>
  <si>
    <t>061</t>
  </si>
  <si>
    <t>062</t>
  </si>
  <si>
    <t>Процент исполнения, %</t>
  </si>
  <si>
    <t>РЗПР</t>
  </si>
  <si>
    <t>0409</t>
  </si>
  <si>
    <t>Директор департамента строительства Брянской области</t>
  </si>
  <si>
    <t>Е.Н. Захаренко</t>
  </si>
  <si>
    <t>0507069</t>
  </si>
  <si>
    <t>Форма по ОКУД</t>
  </si>
  <si>
    <t>КОДЫ</t>
  </si>
  <si>
    <t>Наименование расходование</t>
  </si>
  <si>
    <t>000</t>
  </si>
  <si>
    <t>Департамент промышленности, транспорта и связи Брянской области</t>
  </si>
  <si>
    <t xml:space="preserve">Департамент строительства Брянской области                                                                                                                                                                                        </t>
  </si>
  <si>
    <t>070</t>
  </si>
  <si>
    <t>071</t>
  </si>
  <si>
    <t>072</t>
  </si>
  <si>
    <t>080</t>
  </si>
  <si>
    <t>081</t>
  </si>
  <si>
    <t>082</t>
  </si>
  <si>
    <t>090</t>
  </si>
  <si>
    <t>091</t>
  </si>
  <si>
    <t>092</t>
  </si>
  <si>
    <t>101</t>
  </si>
  <si>
    <t>102</t>
  </si>
  <si>
    <t>103</t>
  </si>
  <si>
    <t>104</t>
  </si>
  <si>
    <t>111</t>
  </si>
  <si>
    <t>112</t>
  </si>
  <si>
    <t>120</t>
  </si>
  <si>
    <t>121</t>
  </si>
  <si>
    <t>122</t>
  </si>
  <si>
    <t>130</t>
  </si>
  <si>
    <t>131</t>
  </si>
  <si>
    <t>132</t>
  </si>
  <si>
    <t>140</t>
  </si>
  <si>
    <t>141</t>
  </si>
  <si>
    <t>142</t>
  </si>
  <si>
    <t>143</t>
  </si>
  <si>
    <t>144</t>
  </si>
  <si>
    <t>145</t>
  </si>
  <si>
    <t>146</t>
  </si>
  <si>
    <t>147</t>
  </si>
  <si>
    <t>150</t>
  </si>
  <si>
    <t>151</t>
  </si>
  <si>
    <t>152</t>
  </si>
  <si>
    <t>160</t>
  </si>
  <si>
    <t>161</t>
  </si>
  <si>
    <t>162</t>
  </si>
  <si>
    <t>170</t>
  </si>
  <si>
    <t>171</t>
  </si>
  <si>
    <t>172</t>
  </si>
  <si>
    <t>180</t>
  </si>
  <si>
    <t>181</t>
  </si>
  <si>
    <t>182</t>
  </si>
  <si>
    <t>Исполнитель: Балахонова</t>
  </si>
  <si>
    <t>тел.77-01-70(233)</t>
  </si>
  <si>
    <t>Периодичность: квартальная, годовая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</si>
</sst>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6" fillId="0" borderId="1"/>
    <xf numFmtId="0" fontId="6" fillId="0" borderId="1"/>
    <xf numFmtId="0" fontId="6" fillId="0" borderId="1"/>
    <xf numFmtId="0" fontId="6" fillId="0" borderId="1"/>
    <xf numFmtId="0" fontId="11" fillId="0" borderId="1"/>
    <xf numFmtId="0" fontId="11" fillId="0" borderId="1"/>
    <xf numFmtId="0" fontId="12" fillId="4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>
      <alignment wrapText="1"/>
    </xf>
    <xf numFmtId="0" fontId="6" fillId="0" borderId="1"/>
    <xf numFmtId="0" fontId="7" fillId="0" borderId="1">
      <alignment vertical="top" wrapText="1"/>
    </xf>
    <xf numFmtId="0" fontId="7" fillId="0" borderId="1">
      <alignment vertical="top" wrapText="1"/>
    </xf>
    <xf numFmtId="0" fontId="6" fillId="0" borderId="1"/>
  </cellStyleXfs>
  <cellXfs count="81">
    <xf numFmtId="0" fontId="0" fillId="0" borderId="0" xfId="0"/>
    <xf numFmtId="0" fontId="10" fillId="0" borderId="0" xfId="0" applyFont="1" applyFill="1" applyProtection="1">
      <protection locked="0"/>
    </xf>
    <xf numFmtId="0" fontId="13" fillId="0" borderId="0" xfId="0" applyFont="1"/>
    <xf numFmtId="0" fontId="14" fillId="0" borderId="0" xfId="0" applyFont="1"/>
    <xf numFmtId="49" fontId="13" fillId="0" borderId="3" xfId="0" applyNumberFormat="1" applyFont="1" applyBorder="1" applyAlignment="1">
      <alignment horizontal="center" vertical="center"/>
    </xf>
    <xf numFmtId="0" fontId="13" fillId="5" borderId="0" xfId="0" applyFont="1" applyFill="1"/>
    <xf numFmtId="49" fontId="13" fillId="5" borderId="1" xfId="0" applyNumberFormat="1" applyFont="1" applyFill="1" applyBorder="1"/>
    <xf numFmtId="0" fontId="14" fillId="0" borderId="0" xfId="0" applyFont="1" applyAlignment="1">
      <alignment horizontal="left"/>
    </xf>
    <xf numFmtId="49" fontId="13" fillId="0" borderId="3" xfId="0" applyNumberFormat="1" applyFont="1" applyBorder="1" applyAlignment="1">
      <alignment horizontal="center"/>
    </xf>
    <xf numFmtId="0" fontId="7" fillId="0" borderId="0" xfId="0" applyFont="1"/>
    <xf numFmtId="49" fontId="9" fillId="0" borderId="3" xfId="0" applyNumberFormat="1" applyFont="1" applyBorder="1" applyAlignment="1">
      <alignment horizontal="center"/>
    </xf>
    <xf numFmtId="49" fontId="13" fillId="5" borderId="3" xfId="0" applyNumberFormat="1" applyFont="1" applyFill="1" applyBorder="1" applyAlignment="1">
      <alignment horizontal="center"/>
    </xf>
    <xf numFmtId="4" fontId="14" fillId="5" borderId="1" xfId="0" applyNumberFormat="1" applyFont="1" applyFill="1" applyBorder="1"/>
    <xf numFmtId="0" fontId="0" fillId="5" borderId="0" xfId="0" applyFill="1" applyAlignment="1"/>
    <xf numFmtId="0" fontId="0" fillId="0" borderId="7" xfId="0" applyBorder="1" applyAlignment="1"/>
    <xf numFmtId="0" fontId="15" fillId="0" borderId="7" xfId="0" applyFont="1" applyBorder="1" applyAlignment="1">
      <alignment horizontal="left"/>
    </xf>
    <xf numFmtId="0" fontId="0" fillId="5" borderId="7" xfId="0" applyFill="1" applyBorder="1" applyAlignment="1"/>
    <xf numFmtId="4" fontId="0" fillId="5" borderId="7" xfId="0" applyNumberFormat="1" applyFill="1" applyBorder="1" applyAlignment="1"/>
    <xf numFmtId="0" fontId="16" fillId="0" borderId="0" xfId="0" applyFont="1" applyAlignment="1"/>
    <xf numFmtId="0" fontId="8" fillId="0" borderId="2" xfId="7" applyNumberFormat="1" applyFont="1" applyFill="1" applyAlignment="1" applyProtection="1">
      <alignment horizontal="center" vertical="center" wrapText="1"/>
    </xf>
    <xf numFmtId="0" fontId="10" fillId="0" borderId="1" xfId="0" applyFont="1" applyFill="1" applyBorder="1" applyProtection="1">
      <protection locked="0"/>
    </xf>
    <xf numFmtId="0" fontId="8" fillId="0" borderId="12" xfId="7" applyNumberFormat="1" applyFont="1" applyFill="1" applyBorder="1" applyAlignment="1" applyProtection="1">
      <alignment horizontal="center" vertical="center" wrapText="1"/>
    </xf>
    <xf numFmtId="0" fontId="8" fillId="0" borderId="3" xfId="6" applyNumberFormat="1" applyFont="1" applyBorder="1" applyAlignment="1" applyProtection="1">
      <alignment horizontal="center" vertical="center" wrapText="1"/>
    </xf>
    <xf numFmtId="0" fontId="8" fillId="0" borderId="3" xfId="38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Protection="1"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8" fillId="0" borderId="3" xfId="37" applyFont="1" applyFill="1" applyBorder="1" applyAlignment="1">
      <alignment horizontal="center" vertical="center" wrapText="1"/>
    </xf>
    <xf numFmtId="49" fontId="16" fillId="0" borderId="0" xfId="0" applyNumberFormat="1" applyFont="1" applyAlignment="1"/>
    <xf numFmtId="49" fontId="10" fillId="0" borderId="0" xfId="0" applyNumberFormat="1" applyFont="1" applyFill="1" applyProtection="1">
      <protection locked="0"/>
    </xf>
    <xf numFmtId="49" fontId="13" fillId="5" borderId="0" xfId="0" applyNumberFormat="1" applyFont="1" applyFill="1"/>
    <xf numFmtId="49" fontId="0" fillId="5" borderId="7" xfId="0" applyNumberFormat="1" applyFill="1" applyBorder="1" applyAlignment="1"/>
    <xf numFmtId="49" fontId="17" fillId="0" borderId="0" xfId="0" applyNumberFormat="1" applyFont="1" applyFill="1" applyProtection="1">
      <protection locked="0"/>
    </xf>
    <xf numFmtId="49" fontId="8" fillId="0" borderId="12" xfId="7" applyNumberFormat="1" applyFont="1" applyFill="1" applyBorder="1" applyAlignment="1" applyProtection="1">
      <alignment horizontal="center" wrapText="1"/>
    </xf>
    <xf numFmtId="1" fontId="8" fillId="0" borderId="15" xfId="8" applyNumberFormat="1" applyFont="1" applyFill="1" applyBorder="1" applyAlignment="1" applyProtection="1">
      <alignment horizontal="center" shrinkToFit="1"/>
    </xf>
    <xf numFmtId="1" fontId="8" fillId="0" borderId="16" xfId="8" applyNumberFormat="1" applyFont="1" applyFill="1" applyBorder="1" applyAlignment="1" applyProtection="1">
      <alignment horizontal="center" shrinkToFit="1"/>
    </xf>
    <xf numFmtId="49" fontId="8" fillId="0" borderId="12" xfId="8" applyNumberFormat="1" applyFont="1" applyFill="1" applyBorder="1" applyAlignment="1" applyProtection="1">
      <alignment horizontal="center" shrinkToFit="1"/>
    </xf>
    <xf numFmtId="4" fontId="8" fillId="0" borderId="12" xfId="9" applyNumberFormat="1" applyFont="1" applyFill="1" applyBorder="1" applyAlignment="1" applyProtection="1">
      <alignment horizontal="right" shrinkToFit="1"/>
    </xf>
    <xf numFmtId="164" fontId="8" fillId="0" borderId="12" xfId="9" applyNumberFormat="1" applyFont="1" applyFill="1" applyBorder="1" applyAlignment="1" applyProtection="1">
      <alignment horizontal="right" shrinkToFit="1"/>
    </xf>
    <xf numFmtId="49" fontId="8" fillId="0" borderId="2" xfId="7" applyNumberFormat="1" applyFont="1" applyFill="1" applyAlignment="1" applyProtection="1">
      <alignment horizontal="center" wrapText="1"/>
    </xf>
    <xf numFmtId="1" fontId="8" fillId="0" borderId="17" xfId="8" applyNumberFormat="1" applyFont="1" applyFill="1" applyBorder="1" applyAlignment="1" applyProtection="1">
      <alignment horizontal="center" shrinkToFit="1"/>
    </xf>
    <xf numFmtId="1" fontId="8" fillId="0" borderId="18" xfId="8" applyNumberFormat="1" applyFont="1" applyFill="1" applyBorder="1" applyAlignment="1" applyProtection="1">
      <alignment horizontal="center" shrinkToFit="1"/>
    </xf>
    <xf numFmtId="49" fontId="8" fillId="0" borderId="2" xfId="8" applyNumberFormat="1" applyFont="1" applyFill="1" applyAlignment="1" applyProtection="1">
      <alignment horizontal="center" shrinkToFit="1"/>
    </xf>
    <xf numFmtId="4" fontId="8" fillId="0" borderId="2" xfId="9" applyNumberFormat="1" applyFont="1" applyFill="1" applyAlignment="1" applyProtection="1">
      <alignment horizontal="right" shrinkToFit="1"/>
    </xf>
    <xf numFmtId="164" fontId="8" fillId="0" borderId="2" xfId="9" applyNumberFormat="1" applyFont="1" applyFill="1" applyAlignment="1" applyProtection="1">
      <alignment horizontal="right" shrinkToFit="1"/>
    </xf>
    <xf numFmtId="1" fontId="9" fillId="0" borderId="2" xfId="8" applyNumberFormat="1" applyFont="1" applyFill="1" applyAlignment="1" applyProtection="1">
      <alignment horizontal="center" shrinkToFit="1"/>
    </xf>
    <xf numFmtId="49" fontId="9" fillId="0" borderId="2" xfId="8" applyNumberFormat="1" applyFont="1" applyFill="1" applyAlignment="1" applyProtection="1">
      <alignment horizontal="center" shrinkToFit="1"/>
    </xf>
    <xf numFmtId="4" fontId="9" fillId="0" borderId="2" xfId="9" applyNumberFormat="1" applyFont="1" applyFill="1" applyAlignment="1" applyProtection="1">
      <alignment horizontal="right" shrinkToFit="1"/>
    </xf>
    <xf numFmtId="164" fontId="9" fillId="0" borderId="2" xfId="9" applyNumberFormat="1" applyFont="1" applyFill="1" applyAlignment="1" applyProtection="1">
      <alignment horizontal="right" shrinkToFit="1"/>
    </xf>
    <xf numFmtId="49" fontId="9" fillId="0" borderId="2" xfId="7" applyNumberFormat="1" applyFont="1" applyFill="1" applyAlignment="1" applyProtection="1">
      <alignment horizontal="center" wrapText="1"/>
    </xf>
    <xf numFmtId="4" fontId="9" fillId="0" borderId="2" xfId="40" applyNumberFormat="1" applyFont="1" applyFill="1" applyBorder="1" applyAlignment="1">
      <alignment horizontal="right" wrapText="1"/>
    </xf>
    <xf numFmtId="0" fontId="9" fillId="0" borderId="2" xfId="7" applyNumberFormat="1" applyFont="1" applyFill="1" applyAlignment="1" applyProtection="1">
      <alignment wrapText="1"/>
    </xf>
    <xf numFmtId="0" fontId="9" fillId="0" borderId="2" xfId="40" applyFont="1" applyFill="1" applyBorder="1" applyAlignment="1">
      <alignment horizontal="left" wrapText="1"/>
    </xf>
    <xf numFmtId="2" fontId="9" fillId="0" borderId="19" xfId="8" applyNumberFormat="1" applyFont="1" applyFill="1" applyBorder="1" applyAlignment="1" applyProtection="1">
      <alignment horizontal="center" shrinkToFit="1"/>
    </xf>
    <xf numFmtId="2" fontId="9" fillId="0" borderId="20" xfId="8" applyNumberFormat="1" applyFont="1" applyFill="1" applyBorder="1" applyAlignment="1" applyProtection="1">
      <alignment horizontal="center" shrinkToFit="1"/>
    </xf>
    <xf numFmtId="0" fontId="13" fillId="5" borderId="0" xfId="0" applyFont="1" applyFill="1" applyAlignment="1">
      <alignment horizontal="center" wrapText="1"/>
    </xf>
    <xf numFmtId="0" fontId="8" fillId="0" borderId="4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49" fontId="8" fillId="0" borderId="4" xfId="8" applyNumberFormat="1" applyFont="1" applyFill="1" applyBorder="1" applyAlignment="1" applyProtection="1">
      <alignment horizontal="center" shrinkToFit="1"/>
    </xf>
    <xf numFmtId="49" fontId="8" fillId="0" borderId="6" xfId="8" applyNumberFormat="1" applyFont="1" applyFill="1" applyBorder="1" applyAlignment="1" applyProtection="1">
      <alignment horizontal="center" shrinkToFit="1"/>
    </xf>
    <xf numFmtId="49" fontId="8" fillId="0" borderId="13" xfId="8" applyNumberFormat="1" applyFont="1" applyFill="1" applyBorder="1" applyAlignment="1" applyProtection="1">
      <alignment horizontal="center" shrinkToFit="1"/>
    </xf>
    <xf numFmtId="49" fontId="8" fillId="0" borderId="14" xfId="8" applyNumberFormat="1" applyFont="1" applyFill="1" applyBorder="1" applyAlignment="1" applyProtection="1">
      <alignment horizontal="center" shrinkToFit="1"/>
    </xf>
    <xf numFmtId="49" fontId="9" fillId="0" borderId="21" xfId="8" applyNumberFormat="1" applyFont="1" applyFill="1" applyBorder="1" applyAlignment="1" applyProtection="1">
      <alignment horizontal="center" shrinkToFit="1"/>
    </xf>
    <xf numFmtId="49" fontId="9" fillId="0" borderId="22" xfId="8" applyNumberFormat="1" applyFont="1" applyFill="1" applyBorder="1" applyAlignment="1" applyProtection="1">
      <alignment horizontal="center" shrinkToFit="1"/>
    </xf>
    <xf numFmtId="0" fontId="8" fillId="0" borderId="3" xfId="37" applyFont="1" applyFill="1" applyBorder="1" applyAlignment="1">
      <alignment horizontal="center" vertical="center" wrapText="1"/>
    </xf>
    <xf numFmtId="0" fontId="8" fillId="0" borderId="10" xfId="37" applyFont="1" applyFill="1" applyBorder="1" applyAlignment="1">
      <alignment horizontal="center" vertical="center" wrapText="1"/>
    </xf>
    <xf numFmtId="0" fontId="8" fillId="0" borderId="11" xfId="37" applyFont="1" applyFill="1" applyBorder="1" applyAlignment="1">
      <alignment horizontal="center" vertical="center" wrapText="1"/>
    </xf>
    <xf numFmtId="0" fontId="8" fillId="0" borderId="23" xfId="37" applyFont="1" applyFill="1" applyBorder="1" applyAlignment="1">
      <alignment horizontal="center" vertical="center" wrapText="1"/>
    </xf>
    <xf numFmtId="0" fontId="8" fillId="0" borderId="24" xfId="37" applyFont="1" applyFill="1" applyBorder="1" applyAlignment="1">
      <alignment horizontal="center" vertical="center" wrapText="1"/>
    </xf>
    <xf numFmtId="0" fontId="8" fillId="0" borderId="8" xfId="38" applyNumberFormat="1" applyFont="1" applyFill="1" applyBorder="1" applyAlignment="1" applyProtection="1">
      <alignment horizontal="center" vertical="center" wrapText="1"/>
    </xf>
    <xf numFmtId="0" fontId="8" fillId="0" borderId="9" xfId="38" applyNumberFormat="1" applyFont="1" applyFill="1" applyBorder="1" applyAlignment="1" applyProtection="1">
      <alignment horizontal="center" vertical="center" wrapText="1"/>
    </xf>
    <xf numFmtId="0" fontId="8" fillId="0" borderId="8" xfId="37" applyFont="1" applyFill="1" applyBorder="1" applyAlignment="1">
      <alignment horizontal="center" vertical="center" wrapText="1"/>
    </xf>
    <xf numFmtId="0" fontId="8" fillId="0" borderId="9" xfId="37" applyFont="1" applyFill="1" applyBorder="1" applyAlignment="1">
      <alignment horizontal="center" vertical="center" wrapText="1"/>
    </xf>
    <xf numFmtId="49" fontId="8" fillId="0" borderId="3" xfId="37" applyNumberFormat="1" applyFont="1" applyFill="1" applyBorder="1" applyAlignment="1">
      <alignment horizontal="center" vertical="center" wrapText="1"/>
    </xf>
    <xf numFmtId="49" fontId="8" fillId="0" borderId="8" xfId="37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5" borderId="0" xfId="0" applyFont="1" applyFill="1" applyAlignment="1">
      <alignment horizontal="center" wrapText="1"/>
    </xf>
    <xf numFmtId="0" fontId="8" fillId="0" borderId="8" xfId="6" applyNumberFormat="1" applyFont="1" applyBorder="1" applyAlignment="1" applyProtection="1">
      <alignment horizontal="center" vertical="center" wrapText="1"/>
    </xf>
    <xf numFmtId="0" fontId="8" fillId="0" borderId="9" xfId="6" applyNumberFormat="1" applyFont="1" applyBorder="1" applyAlignment="1" applyProtection="1">
      <alignment horizontal="center" vertical="center" wrapText="1"/>
    </xf>
  </cellXfs>
  <cellStyles count="43">
    <cellStyle name="br" xfId="17"/>
    <cellStyle name="br 2" xfId="36"/>
    <cellStyle name="br 3" xfId="28"/>
    <cellStyle name="col" xfId="16"/>
    <cellStyle name="col 2" xfId="35"/>
    <cellStyle name="col 3" xfId="27"/>
    <cellStyle name="style0" xfId="18"/>
    <cellStyle name="style0 2" xfId="29"/>
    <cellStyle name="td" xfId="19"/>
    <cellStyle name="td 2" xfId="30"/>
    <cellStyle name="tr" xfId="15"/>
    <cellStyle name="tr 2" xfId="34"/>
    <cellStyle name="tr 3" xfId="26"/>
    <cellStyle name="xl21" xfId="20"/>
    <cellStyle name="xl21 2" xfId="31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38"/>
    <cellStyle name="Обычный" xfId="0" builtinId="0"/>
    <cellStyle name="Обычный 2" xfId="40"/>
    <cellStyle name="Обычный 3" xfId="37"/>
    <cellStyle name="Обычный 4" xfId="39"/>
    <cellStyle name="Обычный 5" xfId="32"/>
    <cellStyle name="Обычный 6" xfId="33"/>
    <cellStyle name="Обычный 7" xfId="41"/>
    <cellStyle name="Обычный 8" xfId="25"/>
    <cellStyle name="Обычный 9" xfId="4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showGridLines="0" tabSelected="1" topLeftCell="A10" zoomScaleNormal="100" zoomScaleSheetLayoutView="100" workbookViewId="0">
      <selection activeCell="A10" sqref="A10"/>
    </sheetView>
  </sheetViews>
  <sheetFormatPr defaultColWidth="8.88671875" defaultRowHeight="15.6" outlineLevelRow="5" x14ac:dyDescent="0.3"/>
  <cols>
    <col min="1" max="1" width="90" style="1" customWidth="1"/>
    <col min="2" max="2" width="8.109375" style="1" customWidth="1"/>
    <col min="3" max="3" width="5.109375" style="1" customWidth="1"/>
    <col min="4" max="4" width="7.109375" style="1" customWidth="1"/>
    <col min="5" max="5" width="0.33203125" style="1" hidden="1" customWidth="1"/>
    <col min="6" max="6" width="13.33203125" style="1" customWidth="1"/>
    <col min="7" max="7" width="5.5546875" style="29" customWidth="1"/>
    <col min="8" max="8" width="20" style="1" customWidth="1"/>
    <col min="9" max="9" width="20.109375" style="1" customWidth="1"/>
    <col min="10" max="10" width="18.88671875" style="1" customWidth="1"/>
    <col min="11" max="11" width="15.6640625" style="1" customWidth="1"/>
    <col min="12" max="12" width="13.44140625" style="1" customWidth="1"/>
    <col min="13" max="16384" width="8.88671875" style="1"/>
  </cols>
  <sheetData>
    <row r="1" spans="1:13" ht="17.399999999999999" x14ac:dyDescent="0.3">
      <c r="A1" s="76" t="s">
        <v>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8"/>
    </row>
    <row r="2" spans="1:13" ht="17.399999999999999" x14ac:dyDescent="0.3">
      <c r="C2" s="18"/>
      <c r="D2" s="18"/>
      <c r="E2" s="18"/>
      <c r="F2" s="18"/>
      <c r="G2" s="28"/>
      <c r="H2" s="18"/>
      <c r="I2" s="18"/>
      <c r="J2" s="18"/>
      <c r="K2" s="18"/>
      <c r="L2" s="18"/>
      <c r="M2" s="18"/>
    </row>
    <row r="3" spans="1:13" ht="17.399999999999999" x14ac:dyDescent="0.3">
      <c r="C3" s="18"/>
      <c r="D3" s="18"/>
      <c r="E3" s="18"/>
      <c r="F3" s="18"/>
      <c r="G3" s="28"/>
      <c r="H3" s="18"/>
      <c r="I3" s="18"/>
      <c r="J3" s="18"/>
      <c r="K3" s="18"/>
      <c r="L3" s="26" t="s">
        <v>107</v>
      </c>
      <c r="M3" s="18"/>
    </row>
    <row r="4" spans="1:13" x14ac:dyDescent="0.3">
      <c r="K4" s="1" t="s">
        <v>106</v>
      </c>
      <c r="L4" s="25" t="s">
        <v>105</v>
      </c>
    </row>
    <row r="5" spans="1:13" ht="18" customHeight="1" x14ac:dyDescent="0.3">
      <c r="A5" s="2"/>
      <c r="B5" s="2"/>
      <c r="C5" s="2"/>
      <c r="D5" s="2"/>
      <c r="E5" s="77" t="s">
        <v>65</v>
      </c>
      <c r="F5" s="77"/>
      <c r="G5" s="77"/>
      <c r="H5" s="77"/>
      <c r="I5" s="77"/>
      <c r="J5" s="77"/>
      <c r="K5" s="3" t="s">
        <v>66</v>
      </c>
      <c r="L5" s="4" t="s">
        <v>67</v>
      </c>
    </row>
    <row r="6" spans="1:13" ht="18" customHeight="1" x14ac:dyDescent="0.3">
      <c r="A6" s="3" t="s">
        <v>68</v>
      </c>
      <c r="B6" s="3"/>
      <c r="C6" s="7"/>
      <c r="D6" s="55" t="s">
        <v>111</v>
      </c>
      <c r="E6" s="55"/>
      <c r="F6" s="55"/>
      <c r="G6" s="55"/>
      <c r="H6" s="55"/>
      <c r="I6" s="55"/>
      <c r="J6" s="55"/>
      <c r="K6" s="3" t="s">
        <v>69</v>
      </c>
      <c r="L6" s="8" t="s">
        <v>13</v>
      </c>
    </row>
    <row r="7" spans="1:13" ht="18" customHeight="1" x14ac:dyDescent="0.3">
      <c r="A7" s="3" t="s">
        <v>70</v>
      </c>
      <c r="B7" s="3"/>
      <c r="C7" s="7"/>
      <c r="D7" s="78" t="s">
        <v>110</v>
      </c>
      <c r="E7" s="78"/>
      <c r="F7" s="78"/>
      <c r="G7" s="78"/>
      <c r="H7" s="78"/>
      <c r="I7" s="78"/>
      <c r="J7" s="78"/>
      <c r="K7" s="9" t="s">
        <v>69</v>
      </c>
      <c r="L7" s="10" t="s">
        <v>29</v>
      </c>
    </row>
    <row r="8" spans="1:13" ht="18" customHeight="1" x14ac:dyDescent="0.3">
      <c r="A8" s="3"/>
      <c r="B8" s="3"/>
      <c r="C8" s="7"/>
      <c r="D8" s="55" t="s">
        <v>71</v>
      </c>
      <c r="E8" s="55"/>
      <c r="F8" s="55"/>
      <c r="G8" s="55"/>
      <c r="H8" s="55"/>
      <c r="I8" s="55"/>
      <c r="J8" s="55"/>
      <c r="K8" s="3" t="s">
        <v>69</v>
      </c>
      <c r="L8" s="11" t="s">
        <v>31</v>
      </c>
    </row>
    <row r="9" spans="1:13" ht="18" customHeight="1" x14ac:dyDescent="0.3">
      <c r="A9" s="3"/>
      <c r="B9" s="3"/>
      <c r="C9" s="7"/>
      <c r="D9" s="5"/>
      <c r="E9" s="5"/>
      <c r="F9" s="5"/>
      <c r="G9" s="30"/>
      <c r="H9" s="12"/>
      <c r="I9" s="6"/>
      <c r="J9" s="13"/>
      <c r="K9" s="3" t="s">
        <v>69</v>
      </c>
      <c r="L9" s="8"/>
    </row>
    <row r="10" spans="1:13" ht="18" customHeight="1" x14ac:dyDescent="0.3">
      <c r="A10" s="3" t="s">
        <v>155</v>
      </c>
      <c r="B10" s="3"/>
      <c r="C10" s="7"/>
      <c r="D10" s="5"/>
      <c r="E10" s="5"/>
      <c r="F10" s="5"/>
      <c r="G10" s="30"/>
      <c r="H10" s="12"/>
      <c r="I10" s="6"/>
      <c r="J10" s="13"/>
      <c r="K10" s="3"/>
      <c r="L10" s="8"/>
    </row>
    <row r="11" spans="1:13" ht="18" customHeight="1" x14ac:dyDescent="0.3">
      <c r="A11" s="3" t="s">
        <v>72</v>
      </c>
      <c r="B11" s="3"/>
      <c r="C11" s="7"/>
      <c r="D11" s="5"/>
      <c r="E11" s="5"/>
      <c r="F11" s="5"/>
      <c r="G11" s="30"/>
      <c r="H11" s="12"/>
      <c r="I11" s="6"/>
      <c r="J11" s="13"/>
      <c r="K11" s="3" t="s">
        <v>73</v>
      </c>
      <c r="L11" s="8" t="s">
        <v>74</v>
      </c>
    </row>
    <row r="12" spans="1:13" ht="17.25" customHeight="1" x14ac:dyDescent="0.3">
      <c r="A12" s="14"/>
      <c r="B12" s="14"/>
      <c r="C12" s="15"/>
      <c r="D12" s="16"/>
      <c r="E12" s="16"/>
      <c r="F12" s="16"/>
      <c r="G12" s="31"/>
      <c r="H12" s="17"/>
      <c r="I12" s="16"/>
      <c r="J12" s="16"/>
      <c r="K12" s="16"/>
      <c r="L12" s="14"/>
    </row>
    <row r="13" spans="1:13" ht="25.5" customHeight="1" x14ac:dyDescent="0.3">
      <c r="A13" s="79" t="s">
        <v>108</v>
      </c>
      <c r="B13" s="79" t="s">
        <v>76</v>
      </c>
      <c r="C13" s="56" t="s">
        <v>78</v>
      </c>
      <c r="D13" s="57"/>
      <c r="E13" s="57"/>
      <c r="F13" s="57"/>
      <c r="G13" s="58"/>
      <c r="H13" s="70" t="s">
        <v>35</v>
      </c>
      <c r="I13" s="72" t="s">
        <v>36</v>
      </c>
      <c r="J13" s="72" t="s">
        <v>79</v>
      </c>
      <c r="K13" s="65" t="s">
        <v>81</v>
      </c>
      <c r="L13" s="65"/>
    </row>
    <row r="14" spans="1:13" ht="66.599999999999994" customHeight="1" x14ac:dyDescent="0.3">
      <c r="A14" s="80"/>
      <c r="B14" s="80"/>
      <c r="C14" s="65" t="s">
        <v>77</v>
      </c>
      <c r="D14" s="66" t="s">
        <v>101</v>
      </c>
      <c r="E14" s="67"/>
      <c r="F14" s="65" t="s">
        <v>33</v>
      </c>
      <c r="G14" s="74" t="s">
        <v>34</v>
      </c>
      <c r="H14" s="71"/>
      <c r="I14" s="73"/>
      <c r="J14" s="73"/>
      <c r="K14" s="72" t="s">
        <v>80</v>
      </c>
      <c r="L14" s="72" t="s">
        <v>100</v>
      </c>
    </row>
    <row r="15" spans="1:13" s="20" customFormat="1" ht="52.2" customHeight="1" x14ac:dyDescent="0.3">
      <c r="A15" s="80"/>
      <c r="B15" s="80"/>
      <c r="C15" s="72" t="s">
        <v>0</v>
      </c>
      <c r="D15" s="68"/>
      <c r="E15" s="69"/>
      <c r="F15" s="72" t="s">
        <v>0</v>
      </c>
      <c r="G15" s="75" t="s">
        <v>0</v>
      </c>
      <c r="H15" s="71"/>
      <c r="I15" s="73"/>
      <c r="J15" s="73"/>
      <c r="K15" s="73"/>
      <c r="L15" s="73"/>
    </row>
    <row r="16" spans="1:13" s="20" customFormat="1" ht="15.75" customHeight="1" x14ac:dyDescent="0.3">
      <c r="A16" s="22">
        <v>1</v>
      </c>
      <c r="B16" s="22">
        <v>2</v>
      </c>
      <c r="C16" s="65">
        <v>3</v>
      </c>
      <c r="D16" s="65"/>
      <c r="E16" s="65"/>
      <c r="F16" s="65"/>
      <c r="G16" s="65"/>
      <c r="H16" s="23">
        <v>4</v>
      </c>
      <c r="I16" s="27">
        <v>5</v>
      </c>
      <c r="J16" s="27">
        <v>6</v>
      </c>
      <c r="K16" s="27">
        <v>7</v>
      </c>
      <c r="L16" s="27">
        <v>8</v>
      </c>
    </row>
    <row r="17" spans="1:12" s="20" customFormat="1" outlineLevel="2" x14ac:dyDescent="0.3">
      <c r="A17" s="21" t="s">
        <v>82</v>
      </c>
      <c r="B17" s="33" t="s">
        <v>84</v>
      </c>
      <c r="C17" s="34"/>
      <c r="D17" s="61"/>
      <c r="E17" s="62"/>
      <c r="F17" s="35"/>
      <c r="G17" s="36"/>
      <c r="H17" s="37">
        <f>H19+H22+H25+H28+H31+H34+H37+H40+H43+H48+H51+H54+H57+H65+H68+H71+H74</f>
        <v>10349320017.150002</v>
      </c>
      <c r="I17" s="37">
        <f>I19+I22+I25+I28+I31+I34+I37+I40+I43+I48+I51+I54+I57+I65+I68+I71+I74</f>
        <v>10416661717.15</v>
      </c>
      <c r="J17" s="37">
        <f>J19+J22+J25+J28+J31+J34+J37+J40+J43+J48+J51+J54+J57+J65+J68+J71+J74</f>
        <v>10240637112.209999</v>
      </c>
      <c r="K17" s="37">
        <f>I17-J17</f>
        <v>176024604.94000053</v>
      </c>
      <c r="L17" s="38">
        <f t="shared" ref="L17:L36" si="0">J17/I17*100</f>
        <v>98.310162989643857</v>
      </c>
    </row>
    <row r="18" spans="1:12" outlineLevel="2" x14ac:dyDescent="0.3">
      <c r="A18" s="19" t="s">
        <v>83</v>
      </c>
      <c r="B18" s="39"/>
      <c r="C18" s="40"/>
      <c r="D18" s="59"/>
      <c r="E18" s="60"/>
      <c r="F18" s="41"/>
      <c r="G18" s="42"/>
      <c r="H18" s="43"/>
      <c r="I18" s="43"/>
      <c r="J18" s="43"/>
      <c r="K18" s="43"/>
      <c r="L18" s="44"/>
    </row>
    <row r="19" spans="1:12" outlineLevel="3" x14ac:dyDescent="0.3">
      <c r="A19" s="51" t="s">
        <v>50</v>
      </c>
      <c r="B19" s="39" t="s">
        <v>85</v>
      </c>
      <c r="C19" s="45" t="s">
        <v>13</v>
      </c>
      <c r="D19" s="53" t="s">
        <v>102</v>
      </c>
      <c r="E19" s="54"/>
      <c r="F19" s="45" t="s">
        <v>15</v>
      </c>
      <c r="G19" s="46" t="s">
        <v>109</v>
      </c>
      <c r="H19" s="47">
        <f>H20</f>
        <v>94376244.040000007</v>
      </c>
      <c r="I19" s="47">
        <v>94376244.040000007</v>
      </c>
      <c r="J19" s="47">
        <v>94376244.040000007</v>
      </c>
      <c r="K19" s="47">
        <f>I19-J19</f>
        <v>0</v>
      </c>
      <c r="L19" s="48">
        <f t="shared" si="0"/>
        <v>100</v>
      </c>
    </row>
    <row r="20" spans="1:12" outlineLevel="4" x14ac:dyDescent="0.3">
      <c r="A20" s="51" t="s">
        <v>43</v>
      </c>
      <c r="B20" s="49" t="s">
        <v>86</v>
      </c>
      <c r="C20" s="45" t="s">
        <v>13</v>
      </c>
      <c r="D20" s="63" t="s">
        <v>102</v>
      </c>
      <c r="E20" s="64"/>
      <c r="F20" s="45" t="s">
        <v>15</v>
      </c>
      <c r="G20" s="46" t="s">
        <v>9</v>
      </c>
      <c r="H20" s="47">
        <f>H21</f>
        <v>94376244.040000007</v>
      </c>
      <c r="I20" s="47">
        <v>94376244.040000007</v>
      </c>
      <c r="J20" s="47">
        <v>94376244.040000007</v>
      </c>
      <c r="K20" s="47">
        <f t="shared" ref="K20:K76" si="1">I20-J20</f>
        <v>0</v>
      </c>
      <c r="L20" s="48">
        <f t="shared" si="0"/>
        <v>100</v>
      </c>
    </row>
    <row r="21" spans="1:12" outlineLevel="5" x14ac:dyDescent="0.3">
      <c r="A21" s="51" t="s">
        <v>44</v>
      </c>
      <c r="B21" s="49" t="s">
        <v>87</v>
      </c>
      <c r="C21" s="45" t="s">
        <v>13</v>
      </c>
      <c r="D21" s="53" t="s">
        <v>102</v>
      </c>
      <c r="E21" s="54"/>
      <c r="F21" s="45" t="s">
        <v>15</v>
      </c>
      <c r="G21" s="46" t="s">
        <v>10</v>
      </c>
      <c r="H21" s="47">
        <v>94376244.040000007</v>
      </c>
      <c r="I21" s="47">
        <v>94376244.040000007</v>
      </c>
      <c r="J21" s="47">
        <v>94376244.040000007</v>
      </c>
      <c r="K21" s="47">
        <f t="shared" si="1"/>
        <v>0</v>
      </c>
      <c r="L21" s="48">
        <f t="shared" si="0"/>
        <v>100</v>
      </c>
    </row>
    <row r="22" spans="1:12" ht="30.75" customHeight="1" outlineLevel="3" x14ac:dyDescent="0.3">
      <c r="A22" s="51" t="s">
        <v>51</v>
      </c>
      <c r="B22" s="39" t="s">
        <v>88</v>
      </c>
      <c r="C22" s="45" t="s">
        <v>13</v>
      </c>
      <c r="D22" s="53" t="s">
        <v>102</v>
      </c>
      <c r="E22" s="54"/>
      <c r="F22" s="45" t="s">
        <v>16</v>
      </c>
      <c r="G22" s="46" t="s">
        <v>109</v>
      </c>
      <c r="H22" s="47">
        <f>H23</f>
        <v>144259260.33000001</v>
      </c>
      <c r="I22" s="47">
        <v>144259260.33000001</v>
      </c>
      <c r="J22" s="47">
        <v>144259260.33000001</v>
      </c>
      <c r="K22" s="47">
        <f t="shared" si="1"/>
        <v>0</v>
      </c>
      <c r="L22" s="48">
        <f t="shared" si="0"/>
        <v>100</v>
      </c>
    </row>
    <row r="23" spans="1:12" outlineLevel="4" x14ac:dyDescent="0.3">
      <c r="A23" s="51" t="s">
        <v>43</v>
      </c>
      <c r="B23" s="49" t="s">
        <v>89</v>
      </c>
      <c r="C23" s="45" t="s">
        <v>13</v>
      </c>
      <c r="D23" s="53" t="s">
        <v>102</v>
      </c>
      <c r="E23" s="54"/>
      <c r="F23" s="45" t="s">
        <v>16</v>
      </c>
      <c r="G23" s="46" t="s">
        <v>9</v>
      </c>
      <c r="H23" s="47">
        <f>H24</f>
        <v>144259260.33000001</v>
      </c>
      <c r="I23" s="47">
        <v>144259260.33000001</v>
      </c>
      <c r="J23" s="47">
        <v>144259260.33000001</v>
      </c>
      <c r="K23" s="47">
        <f t="shared" si="1"/>
        <v>0</v>
      </c>
      <c r="L23" s="48">
        <f t="shared" si="0"/>
        <v>100</v>
      </c>
    </row>
    <row r="24" spans="1:12" outlineLevel="5" x14ac:dyDescent="0.3">
      <c r="A24" s="51" t="s">
        <v>44</v>
      </c>
      <c r="B24" s="49" t="s">
        <v>90</v>
      </c>
      <c r="C24" s="45" t="s">
        <v>13</v>
      </c>
      <c r="D24" s="53" t="s">
        <v>102</v>
      </c>
      <c r="E24" s="54"/>
      <c r="F24" s="45" t="s">
        <v>16</v>
      </c>
      <c r="G24" s="46" t="s">
        <v>10</v>
      </c>
      <c r="H24" s="47">
        <v>144259260.33000001</v>
      </c>
      <c r="I24" s="47">
        <v>144259260.33000001</v>
      </c>
      <c r="J24" s="47">
        <v>144259260.33000001</v>
      </c>
      <c r="K24" s="47">
        <f t="shared" si="1"/>
        <v>0</v>
      </c>
      <c r="L24" s="48">
        <f t="shared" si="0"/>
        <v>100</v>
      </c>
    </row>
    <row r="25" spans="1:12" ht="32.25" customHeight="1" outlineLevel="3" x14ac:dyDescent="0.3">
      <c r="A25" s="51" t="s">
        <v>51</v>
      </c>
      <c r="B25" s="39" t="s">
        <v>91</v>
      </c>
      <c r="C25" s="45" t="s">
        <v>13</v>
      </c>
      <c r="D25" s="53" t="s">
        <v>102</v>
      </c>
      <c r="E25" s="54"/>
      <c r="F25" s="45" t="s">
        <v>17</v>
      </c>
      <c r="G25" s="46" t="s">
        <v>109</v>
      </c>
      <c r="H25" s="47">
        <f>H26</f>
        <v>83687083.780000001</v>
      </c>
      <c r="I25" s="47">
        <v>69781832.269999996</v>
      </c>
      <c r="J25" s="47">
        <v>69781832.269999996</v>
      </c>
      <c r="K25" s="47">
        <f t="shared" si="1"/>
        <v>0</v>
      </c>
      <c r="L25" s="48">
        <f t="shared" si="0"/>
        <v>100</v>
      </c>
    </row>
    <row r="26" spans="1:12" outlineLevel="4" x14ac:dyDescent="0.3">
      <c r="A26" s="51" t="s">
        <v>43</v>
      </c>
      <c r="B26" s="49" t="s">
        <v>92</v>
      </c>
      <c r="C26" s="45" t="s">
        <v>13</v>
      </c>
      <c r="D26" s="53" t="s">
        <v>102</v>
      </c>
      <c r="E26" s="54"/>
      <c r="F26" s="45" t="s">
        <v>17</v>
      </c>
      <c r="G26" s="46" t="s">
        <v>9</v>
      </c>
      <c r="H26" s="47">
        <f>H27</f>
        <v>83687083.780000001</v>
      </c>
      <c r="I26" s="47">
        <v>69781832.269999996</v>
      </c>
      <c r="J26" s="47">
        <v>69781832.269999996</v>
      </c>
      <c r="K26" s="47">
        <f t="shared" si="1"/>
        <v>0</v>
      </c>
      <c r="L26" s="48">
        <f t="shared" si="0"/>
        <v>100</v>
      </c>
    </row>
    <row r="27" spans="1:12" outlineLevel="5" x14ac:dyDescent="0.3">
      <c r="A27" s="51" t="s">
        <v>44</v>
      </c>
      <c r="B27" s="49" t="s">
        <v>93</v>
      </c>
      <c r="C27" s="45" t="s">
        <v>13</v>
      </c>
      <c r="D27" s="53" t="s">
        <v>102</v>
      </c>
      <c r="E27" s="54"/>
      <c r="F27" s="45" t="s">
        <v>17</v>
      </c>
      <c r="G27" s="46" t="s">
        <v>10</v>
      </c>
      <c r="H27" s="50">
        <v>83687083.780000001</v>
      </c>
      <c r="I27" s="47">
        <v>69781832.269999996</v>
      </c>
      <c r="J27" s="47">
        <v>69781832.269999996</v>
      </c>
      <c r="K27" s="47">
        <f t="shared" si="1"/>
        <v>0</v>
      </c>
      <c r="L27" s="48">
        <f t="shared" si="0"/>
        <v>100</v>
      </c>
    </row>
    <row r="28" spans="1:12" ht="62.25" customHeight="1" outlineLevel="3" x14ac:dyDescent="0.3">
      <c r="A28" s="51" t="s">
        <v>52</v>
      </c>
      <c r="B28" s="39" t="s">
        <v>94</v>
      </c>
      <c r="C28" s="45" t="s">
        <v>13</v>
      </c>
      <c r="D28" s="53" t="s">
        <v>102</v>
      </c>
      <c r="E28" s="54"/>
      <c r="F28" s="45" t="s">
        <v>18</v>
      </c>
      <c r="G28" s="46" t="s">
        <v>109</v>
      </c>
      <c r="H28" s="47">
        <f>H29</f>
        <v>592019240</v>
      </c>
      <c r="I28" s="47">
        <v>592019240</v>
      </c>
      <c r="J28" s="47">
        <v>592019240</v>
      </c>
      <c r="K28" s="47">
        <f t="shared" si="1"/>
        <v>0</v>
      </c>
      <c r="L28" s="48">
        <f t="shared" si="0"/>
        <v>100</v>
      </c>
    </row>
    <row r="29" spans="1:12" outlineLevel="4" x14ac:dyDescent="0.3">
      <c r="A29" s="51" t="s">
        <v>43</v>
      </c>
      <c r="B29" s="49" t="s">
        <v>95</v>
      </c>
      <c r="C29" s="45" t="s">
        <v>13</v>
      </c>
      <c r="D29" s="53" t="s">
        <v>102</v>
      </c>
      <c r="E29" s="54"/>
      <c r="F29" s="45" t="s">
        <v>18</v>
      </c>
      <c r="G29" s="46" t="s">
        <v>9</v>
      </c>
      <c r="H29" s="47">
        <f>H30</f>
        <v>592019240</v>
      </c>
      <c r="I29" s="47">
        <v>592019240</v>
      </c>
      <c r="J29" s="47">
        <v>592019240</v>
      </c>
      <c r="K29" s="47">
        <f t="shared" si="1"/>
        <v>0</v>
      </c>
      <c r="L29" s="48">
        <f t="shared" si="0"/>
        <v>100</v>
      </c>
    </row>
    <row r="30" spans="1:12" outlineLevel="5" x14ac:dyDescent="0.3">
      <c r="A30" s="51" t="s">
        <v>44</v>
      </c>
      <c r="B30" s="49" t="s">
        <v>96</v>
      </c>
      <c r="C30" s="45" t="s">
        <v>13</v>
      </c>
      <c r="D30" s="53" t="s">
        <v>102</v>
      </c>
      <c r="E30" s="54"/>
      <c r="F30" s="45" t="s">
        <v>18</v>
      </c>
      <c r="G30" s="46" t="s">
        <v>10</v>
      </c>
      <c r="H30" s="47">
        <v>592019240</v>
      </c>
      <c r="I30" s="47">
        <v>592019240</v>
      </c>
      <c r="J30" s="47">
        <v>592019240</v>
      </c>
      <c r="K30" s="47">
        <f t="shared" si="1"/>
        <v>0</v>
      </c>
      <c r="L30" s="48">
        <f t="shared" si="0"/>
        <v>100</v>
      </c>
    </row>
    <row r="31" spans="1:12" ht="31.2" outlineLevel="3" x14ac:dyDescent="0.3">
      <c r="A31" s="51" t="s">
        <v>53</v>
      </c>
      <c r="B31" s="39" t="s">
        <v>97</v>
      </c>
      <c r="C31" s="45" t="s">
        <v>13</v>
      </c>
      <c r="D31" s="53" t="s">
        <v>102</v>
      </c>
      <c r="E31" s="54"/>
      <c r="F31" s="45" t="s">
        <v>19</v>
      </c>
      <c r="G31" s="46" t="s">
        <v>109</v>
      </c>
      <c r="H31" s="47">
        <f>H32</f>
        <v>96999739.719999999</v>
      </c>
      <c r="I31" s="47">
        <v>96929367.200000003</v>
      </c>
      <c r="J31" s="47">
        <v>96733442.079999998</v>
      </c>
      <c r="K31" s="47">
        <f t="shared" si="1"/>
        <v>195925.12000000477</v>
      </c>
      <c r="L31" s="48">
        <f t="shared" si="0"/>
        <v>99.797868153213315</v>
      </c>
    </row>
    <row r="32" spans="1:12" ht="19.5" customHeight="1" outlineLevel="4" x14ac:dyDescent="0.3">
      <c r="A32" s="51" t="s">
        <v>41</v>
      </c>
      <c r="B32" s="49" t="s">
        <v>98</v>
      </c>
      <c r="C32" s="45" t="s">
        <v>13</v>
      </c>
      <c r="D32" s="53" t="s">
        <v>102</v>
      </c>
      <c r="E32" s="54"/>
      <c r="F32" s="45" t="s">
        <v>19</v>
      </c>
      <c r="G32" s="46" t="s">
        <v>12</v>
      </c>
      <c r="H32" s="47">
        <f>H33</f>
        <v>96999739.719999999</v>
      </c>
      <c r="I32" s="47">
        <v>96929367.200000003</v>
      </c>
      <c r="J32" s="47">
        <v>96733442.079999998</v>
      </c>
      <c r="K32" s="47">
        <f t="shared" si="1"/>
        <v>195925.12000000477</v>
      </c>
      <c r="L32" s="48">
        <f t="shared" si="0"/>
        <v>99.797868153213315</v>
      </c>
    </row>
    <row r="33" spans="1:12" outlineLevel="5" x14ac:dyDescent="0.3">
      <c r="A33" s="51" t="s">
        <v>42</v>
      </c>
      <c r="B33" s="49" t="s">
        <v>99</v>
      </c>
      <c r="C33" s="45" t="s">
        <v>13</v>
      </c>
      <c r="D33" s="53" t="s">
        <v>102</v>
      </c>
      <c r="E33" s="54"/>
      <c r="F33" s="45" t="s">
        <v>19</v>
      </c>
      <c r="G33" s="46" t="s">
        <v>14</v>
      </c>
      <c r="H33" s="50">
        <v>96999739.719999999</v>
      </c>
      <c r="I33" s="47">
        <v>96929367.200000003</v>
      </c>
      <c r="J33" s="47">
        <v>96733442.079999998</v>
      </c>
      <c r="K33" s="47">
        <f t="shared" si="1"/>
        <v>195925.12000000477</v>
      </c>
      <c r="L33" s="48">
        <f t="shared" si="0"/>
        <v>99.797868153213315</v>
      </c>
    </row>
    <row r="34" spans="1:12" ht="28.5" customHeight="1" outlineLevel="3" x14ac:dyDescent="0.3">
      <c r="A34" s="51" t="s">
        <v>54</v>
      </c>
      <c r="B34" s="39" t="s">
        <v>112</v>
      </c>
      <c r="C34" s="45" t="s">
        <v>13</v>
      </c>
      <c r="D34" s="53" t="s">
        <v>102</v>
      </c>
      <c r="E34" s="54"/>
      <c r="F34" s="45" t="s">
        <v>20</v>
      </c>
      <c r="G34" s="46"/>
      <c r="H34" s="47">
        <f>H35</f>
        <v>183398672.81999999</v>
      </c>
      <c r="I34" s="47">
        <v>176062010.00999999</v>
      </c>
      <c r="J34" s="47">
        <v>176062010.00999999</v>
      </c>
      <c r="K34" s="47">
        <f t="shared" si="1"/>
        <v>0</v>
      </c>
      <c r="L34" s="48">
        <f t="shared" si="0"/>
        <v>100</v>
      </c>
    </row>
    <row r="35" spans="1:12" outlineLevel="4" x14ac:dyDescent="0.3">
      <c r="A35" s="51" t="s">
        <v>43</v>
      </c>
      <c r="B35" s="49" t="s">
        <v>113</v>
      </c>
      <c r="C35" s="45" t="s">
        <v>13</v>
      </c>
      <c r="D35" s="53" t="s">
        <v>102</v>
      </c>
      <c r="E35" s="54"/>
      <c r="F35" s="45" t="s">
        <v>20</v>
      </c>
      <c r="G35" s="46" t="s">
        <v>9</v>
      </c>
      <c r="H35" s="47">
        <f>H36</f>
        <v>183398672.81999999</v>
      </c>
      <c r="I35" s="47">
        <v>176062010.00999999</v>
      </c>
      <c r="J35" s="47">
        <v>176062010.00999999</v>
      </c>
      <c r="K35" s="47">
        <f t="shared" si="1"/>
        <v>0</v>
      </c>
      <c r="L35" s="48">
        <f t="shared" si="0"/>
        <v>100</v>
      </c>
    </row>
    <row r="36" spans="1:12" outlineLevel="5" x14ac:dyDescent="0.3">
      <c r="A36" s="51" t="s">
        <v>44</v>
      </c>
      <c r="B36" s="49" t="s">
        <v>114</v>
      </c>
      <c r="C36" s="45" t="s">
        <v>13</v>
      </c>
      <c r="D36" s="53" t="s">
        <v>102</v>
      </c>
      <c r="E36" s="54"/>
      <c r="F36" s="45" t="s">
        <v>20</v>
      </c>
      <c r="G36" s="46" t="s">
        <v>10</v>
      </c>
      <c r="H36" s="50">
        <v>183398672.81999999</v>
      </c>
      <c r="I36" s="47">
        <v>176062010.00999999</v>
      </c>
      <c r="J36" s="47">
        <v>176062010.00999999</v>
      </c>
      <c r="K36" s="47">
        <f t="shared" si="1"/>
        <v>0</v>
      </c>
      <c r="L36" s="48">
        <f t="shared" si="0"/>
        <v>100</v>
      </c>
    </row>
    <row r="37" spans="1:12" ht="48" customHeight="1" outlineLevel="3" x14ac:dyDescent="0.3">
      <c r="A37" s="51" t="s">
        <v>55</v>
      </c>
      <c r="B37" s="39" t="s">
        <v>115</v>
      </c>
      <c r="C37" s="45" t="s">
        <v>13</v>
      </c>
      <c r="D37" s="53" t="s">
        <v>102</v>
      </c>
      <c r="E37" s="54"/>
      <c r="F37" s="45" t="s">
        <v>21</v>
      </c>
      <c r="G37" s="46" t="s">
        <v>109</v>
      </c>
      <c r="H37" s="47">
        <f>H38</f>
        <v>1214755089.49</v>
      </c>
      <c r="I37" s="47">
        <v>1170870126.6600001</v>
      </c>
      <c r="J37" s="47">
        <v>1167582944.6900001</v>
      </c>
      <c r="K37" s="47">
        <f t="shared" si="1"/>
        <v>3287181.9700000286</v>
      </c>
      <c r="L37" s="48">
        <f t="shared" ref="L37:L70" si="2">J37/I37*100</f>
        <v>99.719253067000949</v>
      </c>
    </row>
    <row r="38" spans="1:12" outlineLevel="4" x14ac:dyDescent="0.3">
      <c r="A38" s="51" t="s">
        <v>43</v>
      </c>
      <c r="B38" s="49" t="s">
        <v>116</v>
      </c>
      <c r="C38" s="45" t="s">
        <v>13</v>
      </c>
      <c r="D38" s="53" t="s">
        <v>102</v>
      </c>
      <c r="E38" s="54"/>
      <c r="F38" s="45" t="s">
        <v>21</v>
      </c>
      <c r="G38" s="46" t="s">
        <v>9</v>
      </c>
      <c r="H38" s="47">
        <f>H39</f>
        <v>1214755089.49</v>
      </c>
      <c r="I38" s="47">
        <v>1170870126.6600001</v>
      </c>
      <c r="J38" s="47">
        <v>1167582944.6900001</v>
      </c>
      <c r="K38" s="47">
        <f t="shared" si="1"/>
        <v>3287181.9700000286</v>
      </c>
      <c r="L38" s="48">
        <f t="shared" si="2"/>
        <v>99.719253067000949</v>
      </c>
    </row>
    <row r="39" spans="1:12" outlineLevel="5" x14ac:dyDescent="0.3">
      <c r="A39" s="51" t="s">
        <v>44</v>
      </c>
      <c r="B39" s="49" t="s">
        <v>117</v>
      </c>
      <c r="C39" s="45" t="s">
        <v>13</v>
      </c>
      <c r="D39" s="53" t="s">
        <v>102</v>
      </c>
      <c r="E39" s="54"/>
      <c r="F39" s="45" t="s">
        <v>21</v>
      </c>
      <c r="G39" s="46" t="s">
        <v>10</v>
      </c>
      <c r="H39" s="50">
        <v>1214755089.49</v>
      </c>
      <c r="I39" s="47">
        <v>1170870126.6600001</v>
      </c>
      <c r="J39" s="47">
        <v>1167582944.6900001</v>
      </c>
      <c r="K39" s="47">
        <f t="shared" si="1"/>
        <v>3287181.9700000286</v>
      </c>
      <c r="L39" s="48">
        <f t="shared" si="2"/>
        <v>99.719253067000949</v>
      </c>
    </row>
    <row r="40" spans="1:12" ht="31.2" outlineLevel="3" x14ac:dyDescent="0.3">
      <c r="A40" s="51" t="s">
        <v>56</v>
      </c>
      <c r="B40" s="39" t="s">
        <v>118</v>
      </c>
      <c r="C40" s="45" t="s">
        <v>13</v>
      </c>
      <c r="D40" s="53" t="s">
        <v>102</v>
      </c>
      <c r="E40" s="54"/>
      <c r="F40" s="45" t="s">
        <v>22</v>
      </c>
      <c r="G40" s="46" t="s">
        <v>109</v>
      </c>
      <c r="H40" s="47">
        <f>H41</f>
        <v>724856464.64999998</v>
      </c>
      <c r="I40" s="47">
        <v>724856464.64999998</v>
      </c>
      <c r="J40" s="47">
        <v>724856464.64999998</v>
      </c>
      <c r="K40" s="47">
        <f t="shared" si="1"/>
        <v>0</v>
      </c>
      <c r="L40" s="48">
        <f t="shared" si="2"/>
        <v>100</v>
      </c>
    </row>
    <row r="41" spans="1:12" ht="21.75" customHeight="1" outlineLevel="4" x14ac:dyDescent="0.3">
      <c r="A41" s="51" t="s">
        <v>39</v>
      </c>
      <c r="B41" s="49" t="s">
        <v>119</v>
      </c>
      <c r="C41" s="45" t="s">
        <v>13</v>
      </c>
      <c r="D41" s="53" t="s">
        <v>102</v>
      </c>
      <c r="E41" s="54"/>
      <c r="F41" s="45" t="s">
        <v>22</v>
      </c>
      <c r="G41" s="46" t="s">
        <v>2</v>
      </c>
      <c r="H41" s="47">
        <f>H42</f>
        <v>724856464.64999998</v>
      </c>
      <c r="I41" s="47">
        <v>724856464.64999998</v>
      </c>
      <c r="J41" s="47">
        <v>724856464.64999998</v>
      </c>
      <c r="K41" s="47">
        <f t="shared" si="1"/>
        <v>0</v>
      </c>
      <c r="L41" s="48">
        <f t="shared" si="2"/>
        <v>100</v>
      </c>
    </row>
    <row r="42" spans="1:12" ht="31.2" outlineLevel="5" x14ac:dyDescent="0.3">
      <c r="A42" s="51" t="s">
        <v>40</v>
      </c>
      <c r="B42" s="49" t="s">
        <v>120</v>
      </c>
      <c r="C42" s="45" t="s">
        <v>13</v>
      </c>
      <c r="D42" s="53" t="s">
        <v>102</v>
      </c>
      <c r="E42" s="54"/>
      <c r="F42" s="45" t="s">
        <v>22</v>
      </c>
      <c r="G42" s="46" t="s">
        <v>3</v>
      </c>
      <c r="H42" s="47">
        <v>724856464.64999998</v>
      </c>
      <c r="I42" s="47">
        <v>724856464.64999998</v>
      </c>
      <c r="J42" s="47">
        <v>724856464.64999998</v>
      </c>
      <c r="K42" s="47">
        <f t="shared" si="1"/>
        <v>0</v>
      </c>
      <c r="L42" s="48">
        <f t="shared" si="2"/>
        <v>100</v>
      </c>
    </row>
    <row r="43" spans="1:12" ht="31.2" outlineLevel="3" x14ac:dyDescent="0.3">
      <c r="A43" s="51" t="s">
        <v>56</v>
      </c>
      <c r="B43" s="39" t="s">
        <v>1</v>
      </c>
      <c r="C43" s="45" t="s">
        <v>13</v>
      </c>
      <c r="D43" s="53" t="s">
        <v>102</v>
      </c>
      <c r="E43" s="54"/>
      <c r="F43" s="45" t="s">
        <v>23</v>
      </c>
      <c r="G43" s="46" t="s">
        <v>109</v>
      </c>
      <c r="H43" s="47">
        <f>H44+H46</f>
        <v>1269857549.47</v>
      </c>
      <c r="I43" s="47">
        <v>1370850532.6500001</v>
      </c>
      <c r="J43" s="47">
        <v>1328822580.03</v>
      </c>
      <c r="K43" s="47">
        <f t="shared" si="1"/>
        <v>42027952.620000124</v>
      </c>
      <c r="L43" s="48">
        <f t="shared" si="2"/>
        <v>96.934169581657045</v>
      </c>
    </row>
    <row r="44" spans="1:12" ht="16.5" customHeight="1" outlineLevel="4" x14ac:dyDescent="0.3">
      <c r="A44" s="51" t="s">
        <v>39</v>
      </c>
      <c r="B44" s="49" t="s">
        <v>121</v>
      </c>
      <c r="C44" s="45" t="s">
        <v>13</v>
      </c>
      <c r="D44" s="53" t="s">
        <v>102</v>
      </c>
      <c r="E44" s="54"/>
      <c r="F44" s="45" t="s">
        <v>23</v>
      </c>
      <c r="G44" s="46" t="s">
        <v>2</v>
      </c>
      <c r="H44" s="47">
        <f>H45</f>
        <v>461276755.44999999</v>
      </c>
      <c r="I44" s="47">
        <v>619091627.23000002</v>
      </c>
      <c r="J44" s="47">
        <v>610035767.21000004</v>
      </c>
      <c r="K44" s="47">
        <f t="shared" si="1"/>
        <v>9055860.0199999809</v>
      </c>
      <c r="L44" s="48">
        <f t="shared" si="2"/>
        <v>98.537234292681589</v>
      </c>
    </row>
    <row r="45" spans="1:12" ht="31.2" outlineLevel="5" x14ac:dyDescent="0.3">
      <c r="A45" s="51" t="s">
        <v>40</v>
      </c>
      <c r="B45" s="49" t="s">
        <v>122</v>
      </c>
      <c r="C45" s="45" t="s">
        <v>13</v>
      </c>
      <c r="D45" s="53" t="s">
        <v>102</v>
      </c>
      <c r="E45" s="54"/>
      <c r="F45" s="45" t="s">
        <v>23</v>
      </c>
      <c r="G45" s="46" t="s">
        <v>3</v>
      </c>
      <c r="H45" s="47">
        <v>461276755.44999999</v>
      </c>
      <c r="I45" s="47">
        <v>619091627.23000002</v>
      </c>
      <c r="J45" s="47">
        <v>610035767.21000004</v>
      </c>
      <c r="K45" s="47">
        <f t="shared" si="1"/>
        <v>9055860.0199999809</v>
      </c>
      <c r="L45" s="48">
        <f t="shared" si="2"/>
        <v>98.537234292681589</v>
      </c>
    </row>
    <row r="46" spans="1:12" outlineLevel="4" x14ac:dyDescent="0.3">
      <c r="A46" s="51" t="s">
        <v>43</v>
      </c>
      <c r="B46" s="49" t="s">
        <v>123</v>
      </c>
      <c r="C46" s="45" t="s">
        <v>13</v>
      </c>
      <c r="D46" s="53" t="s">
        <v>102</v>
      </c>
      <c r="E46" s="54"/>
      <c r="F46" s="45" t="s">
        <v>23</v>
      </c>
      <c r="G46" s="46" t="s">
        <v>9</v>
      </c>
      <c r="H46" s="47">
        <f>H47</f>
        <v>808580794.01999998</v>
      </c>
      <c r="I46" s="47">
        <v>751758905.41999996</v>
      </c>
      <c r="J46" s="47">
        <v>718786812.82000005</v>
      </c>
      <c r="K46" s="47">
        <f t="shared" si="1"/>
        <v>32972092.599999905</v>
      </c>
      <c r="L46" s="48">
        <f t="shared" si="2"/>
        <v>95.6140070490314</v>
      </c>
    </row>
    <row r="47" spans="1:12" outlineLevel="5" x14ac:dyDescent="0.3">
      <c r="A47" s="51" t="s">
        <v>44</v>
      </c>
      <c r="B47" s="49" t="s">
        <v>124</v>
      </c>
      <c r="C47" s="45" t="s">
        <v>13</v>
      </c>
      <c r="D47" s="53" t="s">
        <v>102</v>
      </c>
      <c r="E47" s="54"/>
      <c r="F47" s="45" t="s">
        <v>23</v>
      </c>
      <c r="G47" s="46" t="s">
        <v>10</v>
      </c>
      <c r="H47" s="50">
        <v>808580794.01999998</v>
      </c>
      <c r="I47" s="47">
        <v>751758905.41999996</v>
      </c>
      <c r="J47" s="47">
        <v>718786812.82000005</v>
      </c>
      <c r="K47" s="47">
        <f t="shared" si="1"/>
        <v>32972092.599999905</v>
      </c>
      <c r="L47" s="48">
        <f t="shared" si="2"/>
        <v>95.6140070490314</v>
      </c>
    </row>
    <row r="48" spans="1:12" ht="31.2" outlineLevel="5" x14ac:dyDescent="0.3">
      <c r="A48" s="52" t="s">
        <v>56</v>
      </c>
      <c r="B48" s="39" t="s">
        <v>11</v>
      </c>
      <c r="C48" s="45" t="s">
        <v>13</v>
      </c>
      <c r="D48" s="53" t="s">
        <v>102</v>
      </c>
      <c r="E48" s="54"/>
      <c r="F48" s="45" t="s">
        <v>64</v>
      </c>
      <c r="G48" s="46" t="s">
        <v>109</v>
      </c>
      <c r="H48" s="47">
        <f>H49</f>
        <v>33429685.239999998</v>
      </c>
      <c r="I48" s="47">
        <v>0</v>
      </c>
      <c r="J48" s="47">
        <v>0</v>
      </c>
      <c r="K48" s="47">
        <f t="shared" si="1"/>
        <v>0</v>
      </c>
      <c r="L48" s="48"/>
    </row>
    <row r="49" spans="1:12" ht="16.5" customHeight="1" outlineLevel="5" x14ac:dyDescent="0.3">
      <c r="A49" s="52" t="s">
        <v>39</v>
      </c>
      <c r="B49" s="49" t="s">
        <v>125</v>
      </c>
      <c r="C49" s="45" t="s">
        <v>13</v>
      </c>
      <c r="D49" s="53" t="s">
        <v>102</v>
      </c>
      <c r="E49" s="54"/>
      <c r="F49" s="45" t="s">
        <v>64</v>
      </c>
      <c r="G49" s="46">
        <v>200</v>
      </c>
      <c r="H49" s="47">
        <f>H50</f>
        <v>33429685.239999998</v>
      </c>
      <c r="I49" s="47">
        <v>0</v>
      </c>
      <c r="J49" s="47">
        <v>0</v>
      </c>
      <c r="K49" s="47">
        <f t="shared" si="1"/>
        <v>0</v>
      </c>
      <c r="L49" s="48"/>
    </row>
    <row r="50" spans="1:12" ht="31.2" outlineLevel="5" x14ac:dyDescent="0.3">
      <c r="A50" s="52" t="s">
        <v>40</v>
      </c>
      <c r="B50" s="49" t="s">
        <v>126</v>
      </c>
      <c r="C50" s="45" t="s">
        <v>13</v>
      </c>
      <c r="D50" s="53" t="s">
        <v>102</v>
      </c>
      <c r="E50" s="54"/>
      <c r="F50" s="45" t="s">
        <v>64</v>
      </c>
      <c r="G50" s="46">
        <v>240</v>
      </c>
      <c r="H50" s="47">
        <v>33429685.239999998</v>
      </c>
      <c r="I50" s="47">
        <v>0</v>
      </c>
      <c r="J50" s="47">
        <v>0</v>
      </c>
      <c r="K50" s="47">
        <f t="shared" si="1"/>
        <v>0</v>
      </c>
      <c r="L50" s="48"/>
    </row>
    <row r="51" spans="1:12" ht="30.75" customHeight="1" outlineLevel="3" x14ac:dyDescent="0.3">
      <c r="A51" s="51" t="s">
        <v>57</v>
      </c>
      <c r="B51" s="39" t="s">
        <v>127</v>
      </c>
      <c r="C51" s="45" t="s">
        <v>13</v>
      </c>
      <c r="D51" s="53" t="s">
        <v>102</v>
      </c>
      <c r="E51" s="54"/>
      <c r="F51" s="45" t="s">
        <v>24</v>
      </c>
      <c r="G51" s="46" t="s">
        <v>109</v>
      </c>
      <c r="H51" s="47">
        <f>H52</f>
        <v>223814254.46000001</v>
      </c>
      <c r="I51" s="47">
        <v>223814254.46000001</v>
      </c>
      <c r="J51" s="47">
        <v>223207889.19999999</v>
      </c>
      <c r="K51" s="47">
        <f t="shared" si="1"/>
        <v>606365.26000002027</v>
      </c>
      <c r="L51" s="48">
        <f t="shared" si="2"/>
        <v>99.72907656777133</v>
      </c>
    </row>
    <row r="52" spans="1:12" ht="17.25" customHeight="1" outlineLevel="4" x14ac:dyDescent="0.3">
      <c r="A52" s="51" t="s">
        <v>39</v>
      </c>
      <c r="B52" s="49" t="s">
        <v>128</v>
      </c>
      <c r="C52" s="45" t="s">
        <v>13</v>
      </c>
      <c r="D52" s="53" t="s">
        <v>102</v>
      </c>
      <c r="E52" s="54"/>
      <c r="F52" s="45" t="s">
        <v>24</v>
      </c>
      <c r="G52" s="46" t="s">
        <v>2</v>
      </c>
      <c r="H52" s="47">
        <f>H53</f>
        <v>223814254.46000001</v>
      </c>
      <c r="I52" s="47">
        <v>223814254.46000001</v>
      </c>
      <c r="J52" s="47">
        <v>223207889.19999999</v>
      </c>
      <c r="K52" s="47">
        <f t="shared" si="1"/>
        <v>606365.26000002027</v>
      </c>
      <c r="L52" s="48">
        <f t="shared" si="2"/>
        <v>99.72907656777133</v>
      </c>
    </row>
    <row r="53" spans="1:12" ht="31.2" outlineLevel="5" x14ac:dyDescent="0.3">
      <c r="A53" s="51" t="s">
        <v>40</v>
      </c>
      <c r="B53" s="49" t="s">
        <v>129</v>
      </c>
      <c r="C53" s="45" t="s">
        <v>13</v>
      </c>
      <c r="D53" s="53" t="s">
        <v>102</v>
      </c>
      <c r="E53" s="54"/>
      <c r="F53" s="45" t="s">
        <v>24</v>
      </c>
      <c r="G53" s="46" t="s">
        <v>3</v>
      </c>
      <c r="H53" s="47">
        <v>223814254.46000001</v>
      </c>
      <c r="I53" s="47">
        <v>223814254.46000001</v>
      </c>
      <c r="J53" s="47">
        <v>223207889.19999999</v>
      </c>
      <c r="K53" s="47">
        <f t="shared" si="1"/>
        <v>606365.26000002027</v>
      </c>
      <c r="L53" s="48">
        <f t="shared" si="2"/>
        <v>99.72907656777133</v>
      </c>
    </row>
    <row r="54" spans="1:12" ht="45.75" customHeight="1" outlineLevel="3" x14ac:dyDescent="0.3">
      <c r="A54" s="51" t="s">
        <v>58</v>
      </c>
      <c r="B54" s="39" t="s">
        <v>130</v>
      </c>
      <c r="C54" s="45" t="s">
        <v>13</v>
      </c>
      <c r="D54" s="53" t="s">
        <v>102</v>
      </c>
      <c r="E54" s="54"/>
      <c r="F54" s="45" t="s">
        <v>25</v>
      </c>
      <c r="G54" s="46" t="s">
        <v>109</v>
      </c>
      <c r="H54" s="47">
        <f>H55</f>
        <v>33072226.260000002</v>
      </c>
      <c r="I54" s="47">
        <v>30088362.620000001</v>
      </c>
      <c r="J54" s="47">
        <v>25534083.5</v>
      </c>
      <c r="K54" s="47">
        <f t="shared" si="1"/>
        <v>4554279.120000001</v>
      </c>
      <c r="L54" s="48">
        <f t="shared" si="2"/>
        <v>84.863652510712797</v>
      </c>
    </row>
    <row r="55" spans="1:12" ht="17.25" customHeight="1" outlineLevel="4" x14ac:dyDescent="0.3">
      <c r="A55" s="51" t="s">
        <v>39</v>
      </c>
      <c r="B55" s="49" t="s">
        <v>131</v>
      </c>
      <c r="C55" s="45" t="s">
        <v>13</v>
      </c>
      <c r="D55" s="53" t="s">
        <v>102</v>
      </c>
      <c r="E55" s="54"/>
      <c r="F55" s="45" t="s">
        <v>25</v>
      </c>
      <c r="G55" s="46" t="s">
        <v>2</v>
      </c>
      <c r="H55" s="47">
        <f>H56</f>
        <v>33072226.260000002</v>
      </c>
      <c r="I55" s="47">
        <v>30088362.620000001</v>
      </c>
      <c r="J55" s="47">
        <v>25534083.5</v>
      </c>
      <c r="K55" s="47">
        <f t="shared" si="1"/>
        <v>4554279.120000001</v>
      </c>
      <c r="L55" s="48">
        <f t="shared" si="2"/>
        <v>84.863652510712797</v>
      </c>
    </row>
    <row r="56" spans="1:12" ht="31.2" outlineLevel="5" x14ac:dyDescent="0.3">
      <c r="A56" s="51" t="s">
        <v>40</v>
      </c>
      <c r="B56" s="49" t="s">
        <v>132</v>
      </c>
      <c r="C56" s="45" t="s">
        <v>13</v>
      </c>
      <c r="D56" s="53" t="s">
        <v>102</v>
      </c>
      <c r="E56" s="54"/>
      <c r="F56" s="45" t="s">
        <v>25</v>
      </c>
      <c r="G56" s="46" t="s">
        <v>3</v>
      </c>
      <c r="H56" s="47">
        <v>33072226.260000002</v>
      </c>
      <c r="I56" s="47">
        <v>30088362.620000001</v>
      </c>
      <c r="J56" s="47">
        <v>25534083.5</v>
      </c>
      <c r="K56" s="47">
        <f t="shared" si="1"/>
        <v>4554279.120000001</v>
      </c>
      <c r="L56" s="48">
        <f t="shared" si="2"/>
        <v>84.863652510712797</v>
      </c>
    </row>
    <row r="57" spans="1:12" ht="31.2" outlineLevel="3" x14ac:dyDescent="0.3">
      <c r="A57" s="51" t="s">
        <v>59</v>
      </c>
      <c r="B57" s="39" t="s">
        <v>133</v>
      </c>
      <c r="C57" s="45" t="s">
        <v>13</v>
      </c>
      <c r="D57" s="53" t="s">
        <v>102</v>
      </c>
      <c r="E57" s="54"/>
      <c r="F57" s="45" t="s">
        <v>26</v>
      </c>
      <c r="G57" s="46" t="s">
        <v>109</v>
      </c>
      <c r="H57" s="47">
        <f>H58+H60+H62</f>
        <v>422215419.50999999</v>
      </c>
      <c r="I57" s="47">
        <v>428443225.44999999</v>
      </c>
      <c r="J57" s="47">
        <v>414119316.12</v>
      </c>
      <c r="K57" s="47">
        <f t="shared" si="1"/>
        <v>14323909.329999983</v>
      </c>
      <c r="L57" s="48">
        <f t="shared" si="2"/>
        <v>96.656754389112962</v>
      </c>
    </row>
    <row r="58" spans="1:12" ht="48.75" customHeight="1" outlineLevel="4" x14ac:dyDescent="0.3">
      <c r="A58" s="51" t="s">
        <v>37</v>
      </c>
      <c r="B58" s="49" t="s">
        <v>134</v>
      </c>
      <c r="C58" s="45" t="s">
        <v>13</v>
      </c>
      <c r="D58" s="53" t="s">
        <v>102</v>
      </c>
      <c r="E58" s="54"/>
      <c r="F58" s="45" t="s">
        <v>26</v>
      </c>
      <c r="G58" s="46" t="s">
        <v>1</v>
      </c>
      <c r="H58" s="47">
        <f>H59</f>
        <v>93188917</v>
      </c>
      <c r="I58" s="47">
        <v>94586860</v>
      </c>
      <c r="J58" s="47">
        <v>93651386.209999993</v>
      </c>
      <c r="K58" s="47">
        <f t="shared" si="1"/>
        <v>935473.79000000656</v>
      </c>
      <c r="L58" s="48">
        <f t="shared" si="2"/>
        <v>99.010989697723346</v>
      </c>
    </row>
    <row r="59" spans="1:12" outlineLevel="5" x14ac:dyDescent="0.3">
      <c r="A59" s="51" t="s">
        <v>38</v>
      </c>
      <c r="B59" s="49" t="s">
        <v>135</v>
      </c>
      <c r="C59" s="45" t="s">
        <v>13</v>
      </c>
      <c r="D59" s="53" t="s">
        <v>102</v>
      </c>
      <c r="E59" s="54"/>
      <c r="F59" s="45" t="s">
        <v>26</v>
      </c>
      <c r="G59" s="46" t="s">
        <v>11</v>
      </c>
      <c r="H59" s="47">
        <v>93188917</v>
      </c>
      <c r="I59" s="47">
        <v>94586860</v>
      </c>
      <c r="J59" s="47">
        <v>93651386.209999993</v>
      </c>
      <c r="K59" s="47">
        <f t="shared" si="1"/>
        <v>935473.79000000656</v>
      </c>
      <c r="L59" s="48">
        <f t="shared" si="2"/>
        <v>99.010989697723346</v>
      </c>
    </row>
    <row r="60" spans="1:12" ht="15" customHeight="1" outlineLevel="4" x14ac:dyDescent="0.3">
      <c r="A60" s="51" t="s">
        <v>39</v>
      </c>
      <c r="B60" s="49" t="s">
        <v>136</v>
      </c>
      <c r="C60" s="45" t="s">
        <v>13</v>
      </c>
      <c r="D60" s="53" t="s">
        <v>102</v>
      </c>
      <c r="E60" s="54"/>
      <c r="F60" s="45" t="s">
        <v>26</v>
      </c>
      <c r="G60" s="46" t="s">
        <v>2</v>
      </c>
      <c r="H60" s="47">
        <f>H61</f>
        <v>113918892.64</v>
      </c>
      <c r="I60" s="47">
        <v>116996062.98999999</v>
      </c>
      <c r="J60" s="47">
        <v>103839750.45</v>
      </c>
      <c r="K60" s="47">
        <f t="shared" si="1"/>
        <v>13156312.539999992</v>
      </c>
      <c r="L60" s="48">
        <f t="shared" si="2"/>
        <v>88.754910033917554</v>
      </c>
    </row>
    <row r="61" spans="1:12" ht="31.2" outlineLevel="5" x14ac:dyDescent="0.3">
      <c r="A61" s="51" t="s">
        <v>40</v>
      </c>
      <c r="B61" s="49" t="s">
        <v>137</v>
      </c>
      <c r="C61" s="45" t="s">
        <v>13</v>
      </c>
      <c r="D61" s="53" t="s">
        <v>102</v>
      </c>
      <c r="E61" s="54"/>
      <c r="F61" s="45" t="s">
        <v>26</v>
      </c>
      <c r="G61" s="46" t="s">
        <v>3</v>
      </c>
      <c r="H61" s="47">
        <v>113918892.64</v>
      </c>
      <c r="I61" s="47">
        <v>116996062.98999999</v>
      </c>
      <c r="J61" s="47">
        <v>103839750.45</v>
      </c>
      <c r="K61" s="47">
        <f t="shared" si="1"/>
        <v>13156312.539999992</v>
      </c>
      <c r="L61" s="48">
        <f t="shared" si="2"/>
        <v>88.754910033917554</v>
      </c>
    </row>
    <row r="62" spans="1:12" outlineLevel="4" x14ac:dyDescent="0.3">
      <c r="A62" s="51" t="s">
        <v>47</v>
      </c>
      <c r="B62" s="49" t="s">
        <v>138</v>
      </c>
      <c r="C62" s="45" t="s">
        <v>13</v>
      </c>
      <c r="D62" s="53" t="s">
        <v>102</v>
      </c>
      <c r="E62" s="54"/>
      <c r="F62" s="45" t="s">
        <v>26</v>
      </c>
      <c r="G62" s="46" t="s">
        <v>4</v>
      </c>
      <c r="H62" s="47">
        <f>H63+H64</f>
        <v>215107609.87</v>
      </c>
      <c r="I62" s="47">
        <v>216860302.46000001</v>
      </c>
      <c r="J62" s="47">
        <v>216628179.46000001</v>
      </c>
      <c r="K62" s="47">
        <f t="shared" si="1"/>
        <v>232123</v>
      </c>
      <c r="L62" s="48">
        <f t="shared" si="2"/>
        <v>99.892961967973449</v>
      </c>
    </row>
    <row r="63" spans="1:12" outlineLevel="5" x14ac:dyDescent="0.3">
      <c r="A63" s="51" t="s">
        <v>48</v>
      </c>
      <c r="B63" s="49" t="s">
        <v>139</v>
      </c>
      <c r="C63" s="45" t="s">
        <v>13</v>
      </c>
      <c r="D63" s="53" t="s">
        <v>102</v>
      </c>
      <c r="E63" s="54"/>
      <c r="F63" s="45" t="s">
        <v>26</v>
      </c>
      <c r="G63" s="46" t="s">
        <v>8</v>
      </c>
      <c r="H63" s="50">
        <v>1889635.87</v>
      </c>
      <c r="I63" s="47">
        <v>3656422.46</v>
      </c>
      <c r="J63" s="47">
        <v>3656422.46</v>
      </c>
      <c r="K63" s="47">
        <f t="shared" si="1"/>
        <v>0</v>
      </c>
      <c r="L63" s="48">
        <f t="shared" si="2"/>
        <v>100</v>
      </c>
    </row>
    <row r="64" spans="1:12" outlineLevel="5" x14ac:dyDescent="0.3">
      <c r="A64" s="51" t="s">
        <v>49</v>
      </c>
      <c r="B64" s="49" t="s">
        <v>140</v>
      </c>
      <c r="C64" s="45" t="s">
        <v>13</v>
      </c>
      <c r="D64" s="53" t="s">
        <v>102</v>
      </c>
      <c r="E64" s="54"/>
      <c r="F64" s="45" t="s">
        <v>26</v>
      </c>
      <c r="G64" s="46" t="s">
        <v>5</v>
      </c>
      <c r="H64" s="47">
        <v>213217974</v>
      </c>
      <c r="I64" s="47">
        <v>213203880</v>
      </c>
      <c r="J64" s="47">
        <v>212971757</v>
      </c>
      <c r="K64" s="47">
        <f t="shared" si="1"/>
        <v>232123</v>
      </c>
      <c r="L64" s="48">
        <f t="shared" si="2"/>
        <v>99.89112627781445</v>
      </c>
    </row>
    <row r="65" spans="1:12" ht="29.25" customHeight="1" outlineLevel="3" x14ac:dyDescent="0.3">
      <c r="A65" s="51" t="s">
        <v>60</v>
      </c>
      <c r="B65" s="39" t="s">
        <v>141</v>
      </c>
      <c r="C65" s="45" t="s">
        <v>13</v>
      </c>
      <c r="D65" s="53" t="s">
        <v>102</v>
      </c>
      <c r="E65" s="54"/>
      <c r="F65" s="45" t="s">
        <v>27</v>
      </c>
      <c r="G65" s="46" t="s">
        <v>109</v>
      </c>
      <c r="H65" s="47">
        <f>H66</f>
        <v>3631263913.4699998</v>
      </c>
      <c r="I65" s="47">
        <v>3518433070.2800002</v>
      </c>
      <c r="J65" s="47">
        <v>3442818057.6999998</v>
      </c>
      <c r="K65" s="47">
        <f t="shared" si="1"/>
        <v>75615012.580000401</v>
      </c>
      <c r="L65" s="48">
        <f t="shared" si="2"/>
        <v>97.850889555958418</v>
      </c>
    </row>
    <row r="66" spans="1:12" ht="18" customHeight="1" outlineLevel="4" x14ac:dyDescent="0.3">
      <c r="A66" s="51" t="s">
        <v>39</v>
      </c>
      <c r="B66" s="49" t="s">
        <v>142</v>
      </c>
      <c r="C66" s="45" t="s">
        <v>13</v>
      </c>
      <c r="D66" s="53" t="s">
        <v>102</v>
      </c>
      <c r="E66" s="54"/>
      <c r="F66" s="45" t="s">
        <v>27</v>
      </c>
      <c r="G66" s="46" t="s">
        <v>2</v>
      </c>
      <c r="H66" s="47">
        <f>H67</f>
        <v>3631263913.4699998</v>
      </c>
      <c r="I66" s="47">
        <v>3518433070.2800002</v>
      </c>
      <c r="J66" s="47">
        <v>3442818057.6999998</v>
      </c>
      <c r="K66" s="47">
        <f t="shared" si="1"/>
        <v>75615012.580000401</v>
      </c>
      <c r="L66" s="48">
        <f t="shared" si="2"/>
        <v>97.850889555958418</v>
      </c>
    </row>
    <row r="67" spans="1:12" ht="31.2" outlineLevel="5" x14ac:dyDescent="0.3">
      <c r="A67" s="51" t="s">
        <v>40</v>
      </c>
      <c r="B67" s="49" t="s">
        <v>143</v>
      </c>
      <c r="C67" s="45" t="s">
        <v>13</v>
      </c>
      <c r="D67" s="53" t="s">
        <v>102</v>
      </c>
      <c r="E67" s="54"/>
      <c r="F67" s="45" t="s">
        <v>27</v>
      </c>
      <c r="G67" s="46" t="s">
        <v>3</v>
      </c>
      <c r="H67" s="47">
        <v>3631263913.4699998</v>
      </c>
      <c r="I67" s="47">
        <v>3518433070.2800002</v>
      </c>
      <c r="J67" s="47">
        <v>3442818057.6999998</v>
      </c>
      <c r="K67" s="47">
        <f t="shared" si="1"/>
        <v>75615012.580000401</v>
      </c>
      <c r="L67" s="48">
        <f t="shared" si="2"/>
        <v>97.850889555958418</v>
      </c>
    </row>
    <row r="68" spans="1:12" ht="31.2" outlineLevel="3" x14ac:dyDescent="0.3">
      <c r="A68" s="51" t="s">
        <v>61</v>
      </c>
      <c r="B68" s="39" t="s">
        <v>144</v>
      </c>
      <c r="C68" s="45" t="s">
        <v>13</v>
      </c>
      <c r="D68" s="53" t="s">
        <v>102</v>
      </c>
      <c r="E68" s="54"/>
      <c r="F68" s="45" t="s">
        <v>28</v>
      </c>
      <c r="G68" s="46" t="s">
        <v>109</v>
      </c>
      <c r="H68" s="47">
        <f>H69</f>
        <v>1566443153.71</v>
      </c>
      <c r="I68" s="47">
        <v>1646454163.1400001</v>
      </c>
      <c r="J68" s="47">
        <v>1626221747.9000001</v>
      </c>
      <c r="K68" s="47">
        <f t="shared" si="1"/>
        <v>20232415.24000001</v>
      </c>
      <c r="L68" s="48">
        <f t="shared" si="2"/>
        <v>98.77115223168957</v>
      </c>
    </row>
    <row r="69" spans="1:12" outlineLevel="4" x14ac:dyDescent="0.3">
      <c r="A69" s="51" t="s">
        <v>43</v>
      </c>
      <c r="B69" s="49" t="s">
        <v>145</v>
      </c>
      <c r="C69" s="45" t="s">
        <v>13</v>
      </c>
      <c r="D69" s="53" t="s">
        <v>102</v>
      </c>
      <c r="E69" s="54"/>
      <c r="F69" s="45" t="s">
        <v>28</v>
      </c>
      <c r="G69" s="46" t="s">
        <v>9</v>
      </c>
      <c r="H69" s="47">
        <f>H70</f>
        <v>1566443153.71</v>
      </c>
      <c r="I69" s="47">
        <v>1646454163.1400001</v>
      </c>
      <c r="J69" s="47">
        <v>1626221747.9000001</v>
      </c>
      <c r="K69" s="47">
        <f t="shared" si="1"/>
        <v>20232415.24000001</v>
      </c>
      <c r="L69" s="48">
        <f t="shared" si="2"/>
        <v>98.77115223168957</v>
      </c>
    </row>
    <row r="70" spans="1:12" outlineLevel="5" x14ac:dyDescent="0.3">
      <c r="A70" s="51" t="s">
        <v>44</v>
      </c>
      <c r="B70" s="49" t="s">
        <v>146</v>
      </c>
      <c r="C70" s="45" t="s">
        <v>13</v>
      </c>
      <c r="D70" s="53" t="s">
        <v>102</v>
      </c>
      <c r="E70" s="54"/>
      <c r="F70" s="45" t="s">
        <v>28</v>
      </c>
      <c r="G70" s="46" t="s">
        <v>10</v>
      </c>
      <c r="H70" s="50">
        <v>1566443153.71</v>
      </c>
      <c r="I70" s="47">
        <v>1646454163.1400001</v>
      </c>
      <c r="J70" s="47">
        <v>1626221747.9000001</v>
      </c>
      <c r="K70" s="47">
        <f t="shared" si="1"/>
        <v>20232415.24000001</v>
      </c>
      <c r="L70" s="48">
        <f t="shared" si="2"/>
        <v>98.77115223168957</v>
      </c>
    </row>
    <row r="71" spans="1:12" ht="48" customHeight="1" outlineLevel="3" x14ac:dyDescent="0.3">
      <c r="A71" s="51" t="s">
        <v>62</v>
      </c>
      <c r="B71" s="39" t="s">
        <v>147</v>
      </c>
      <c r="C71" s="45" t="s">
        <v>29</v>
      </c>
      <c r="D71" s="53" t="s">
        <v>102</v>
      </c>
      <c r="E71" s="54"/>
      <c r="F71" s="45" t="s">
        <v>30</v>
      </c>
      <c r="G71" s="46" t="s">
        <v>109</v>
      </c>
      <c r="H71" s="47">
        <f>H72</f>
        <v>34872020.200000003</v>
      </c>
      <c r="I71" s="47">
        <v>102893939.39</v>
      </c>
      <c r="J71" s="47">
        <v>102893939.39</v>
      </c>
      <c r="K71" s="47">
        <f t="shared" si="1"/>
        <v>0</v>
      </c>
      <c r="L71" s="48">
        <f t="shared" ref="L71:L73" si="3">J71/I71*100</f>
        <v>100</v>
      </c>
    </row>
    <row r="72" spans="1:12" ht="31.2" outlineLevel="4" x14ac:dyDescent="0.3">
      <c r="A72" s="51" t="s">
        <v>45</v>
      </c>
      <c r="B72" s="49" t="s">
        <v>148</v>
      </c>
      <c r="C72" s="45" t="s">
        <v>29</v>
      </c>
      <c r="D72" s="53" t="s">
        <v>102</v>
      </c>
      <c r="E72" s="54"/>
      <c r="F72" s="45" t="s">
        <v>30</v>
      </c>
      <c r="G72" s="46" t="s">
        <v>6</v>
      </c>
      <c r="H72" s="47">
        <f>H73</f>
        <v>34872020.200000003</v>
      </c>
      <c r="I72" s="47">
        <v>102893939.39</v>
      </c>
      <c r="J72" s="47">
        <v>102893939.39</v>
      </c>
      <c r="K72" s="47">
        <f t="shared" si="1"/>
        <v>0</v>
      </c>
      <c r="L72" s="48">
        <f t="shared" si="3"/>
        <v>100</v>
      </c>
    </row>
    <row r="73" spans="1:12" outlineLevel="5" x14ac:dyDescent="0.3">
      <c r="A73" s="51" t="s">
        <v>46</v>
      </c>
      <c r="B73" s="49" t="s">
        <v>149</v>
      </c>
      <c r="C73" s="45" t="s">
        <v>29</v>
      </c>
      <c r="D73" s="53" t="s">
        <v>102</v>
      </c>
      <c r="E73" s="54"/>
      <c r="F73" s="45" t="s">
        <v>30</v>
      </c>
      <c r="G73" s="46" t="s">
        <v>7</v>
      </c>
      <c r="H73" s="47">
        <v>34872020.200000003</v>
      </c>
      <c r="I73" s="47">
        <v>102893939.39</v>
      </c>
      <c r="J73" s="47">
        <v>102893939.39</v>
      </c>
      <c r="K73" s="47">
        <f t="shared" si="1"/>
        <v>0</v>
      </c>
      <c r="L73" s="48">
        <f t="shared" si="3"/>
        <v>100</v>
      </c>
    </row>
    <row r="74" spans="1:12" ht="109.5" customHeight="1" outlineLevel="3" x14ac:dyDescent="0.3">
      <c r="A74" s="51" t="s">
        <v>63</v>
      </c>
      <c r="B74" s="39" t="s">
        <v>150</v>
      </c>
      <c r="C74" s="45" t="s">
        <v>31</v>
      </c>
      <c r="D74" s="53" t="s">
        <v>102</v>
      </c>
      <c r="E74" s="54"/>
      <c r="F74" s="45" t="s">
        <v>32</v>
      </c>
      <c r="G74" s="46" t="s">
        <v>109</v>
      </c>
      <c r="H74" s="47">
        <f>H75</f>
        <v>0</v>
      </c>
      <c r="I74" s="47">
        <v>26529624</v>
      </c>
      <c r="J74" s="47">
        <v>11348060.300000001</v>
      </c>
      <c r="K74" s="47">
        <f t="shared" si="1"/>
        <v>15181563.699999999</v>
      </c>
      <c r="L74" s="48">
        <f t="shared" ref="L74:L76" si="4">J74/I74*100</f>
        <v>42.77505139160661</v>
      </c>
    </row>
    <row r="75" spans="1:12" ht="15.75" customHeight="1" outlineLevel="4" x14ac:dyDescent="0.3">
      <c r="A75" s="51" t="s">
        <v>39</v>
      </c>
      <c r="B75" s="49" t="s">
        <v>151</v>
      </c>
      <c r="C75" s="45" t="s">
        <v>31</v>
      </c>
      <c r="D75" s="53" t="s">
        <v>102</v>
      </c>
      <c r="E75" s="54"/>
      <c r="F75" s="45" t="s">
        <v>32</v>
      </c>
      <c r="G75" s="46" t="s">
        <v>2</v>
      </c>
      <c r="H75" s="47">
        <f>H76</f>
        <v>0</v>
      </c>
      <c r="I75" s="47">
        <v>26529624</v>
      </c>
      <c r="J75" s="47">
        <v>11348060.300000001</v>
      </c>
      <c r="K75" s="47">
        <f t="shared" si="1"/>
        <v>15181563.699999999</v>
      </c>
      <c r="L75" s="48">
        <f t="shared" si="4"/>
        <v>42.77505139160661</v>
      </c>
    </row>
    <row r="76" spans="1:12" ht="31.2" outlineLevel="5" x14ac:dyDescent="0.3">
      <c r="A76" s="51" t="s">
        <v>40</v>
      </c>
      <c r="B76" s="49" t="s">
        <v>152</v>
      </c>
      <c r="C76" s="45" t="s">
        <v>31</v>
      </c>
      <c r="D76" s="53" t="s">
        <v>102</v>
      </c>
      <c r="E76" s="54"/>
      <c r="F76" s="45" t="s">
        <v>32</v>
      </c>
      <c r="G76" s="46" t="s">
        <v>3</v>
      </c>
      <c r="H76" s="47">
        <v>0</v>
      </c>
      <c r="I76" s="47">
        <v>26529624</v>
      </c>
      <c r="J76" s="47">
        <v>11348060.300000001</v>
      </c>
      <c r="K76" s="47">
        <f t="shared" si="1"/>
        <v>15181563.699999999</v>
      </c>
      <c r="L76" s="48">
        <f t="shared" si="4"/>
        <v>42.77505139160661</v>
      </c>
    </row>
    <row r="79" spans="1:12" ht="21" x14ac:dyDescent="0.4">
      <c r="A79" s="24" t="s">
        <v>103</v>
      </c>
      <c r="B79" s="24"/>
      <c r="C79" s="24"/>
      <c r="D79" s="24"/>
      <c r="E79" s="24"/>
      <c r="F79" s="24"/>
      <c r="G79" s="32"/>
      <c r="H79" s="24"/>
      <c r="I79" s="24"/>
      <c r="J79" s="24" t="s">
        <v>104</v>
      </c>
      <c r="K79" s="24"/>
    </row>
    <row r="83" spans="1:1" x14ac:dyDescent="0.3">
      <c r="A83" s="1" t="s">
        <v>153</v>
      </c>
    </row>
    <row r="84" spans="1:1" x14ac:dyDescent="0.3">
      <c r="A84" s="1" t="s">
        <v>154</v>
      </c>
    </row>
  </sheetData>
  <autoFilter ref="A14:G76"/>
  <mergeCells count="79">
    <mergeCell ref="A1:L1"/>
    <mergeCell ref="E5:J5"/>
    <mergeCell ref="D6:J6"/>
    <mergeCell ref="D7:J7"/>
    <mergeCell ref="D22:E22"/>
    <mergeCell ref="A13:A15"/>
    <mergeCell ref="K13:L13"/>
    <mergeCell ref="L14:L15"/>
    <mergeCell ref="K14:K15"/>
    <mergeCell ref="B13:B15"/>
    <mergeCell ref="D23:E23"/>
    <mergeCell ref="D8:J8"/>
    <mergeCell ref="C13:G13"/>
    <mergeCell ref="D18:E18"/>
    <mergeCell ref="D17:E17"/>
    <mergeCell ref="D19:E19"/>
    <mergeCell ref="D20:E20"/>
    <mergeCell ref="D21:E21"/>
    <mergeCell ref="C16:G16"/>
    <mergeCell ref="D14:E15"/>
    <mergeCell ref="H13:H15"/>
    <mergeCell ref="I13:I15"/>
    <mergeCell ref="J13:J15"/>
    <mergeCell ref="C14:C15"/>
    <mergeCell ref="F14:F15"/>
    <mergeCell ref="G14:G1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74:E74"/>
    <mergeCell ref="D75:E75"/>
    <mergeCell ref="D76:E76"/>
    <mergeCell ref="D69:E69"/>
    <mergeCell ref="D70:E70"/>
    <mergeCell ref="D71:E71"/>
    <mergeCell ref="D72:E72"/>
    <mergeCell ref="D73:E73"/>
  </mergeCells>
  <pageMargins left="0.23622047244094491" right="0.23622047244094491" top="0.74803149606299213" bottom="0.74803149606299213" header="0.31496062992125984" footer="0.31496062992125984"/>
  <pageSetup paperSize="9" scale="61" fitToHeight="200" orientation="landscape" r:id="rId1"/>
  <headerFooter>
    <oddHeader xml:space="preserve">&amp;C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ANAL_ISP_BUDG&lt;/Code&gt;&#10;  &lt;ObjectCode&gt;SQUERY_ANAL_ISP_BUDG&lt;/ObjectCode&gt;&#10;  &lt;DocName&gt;Вариант (новый от 29.01.2015 10_22_10)(Аналитический отчет по исполнению бюджета с произвольной группировкой)&lt;/DocName&gt;&#10;  &lt;VariantName&gt;Вариант (новый от 29.01.2015 10:22:10)&lt;/VariantName&gt;&#10;  &lt;VariantLink&gt;304903878&lt;/VariantLink&gt;&#10;  &lt;ReportCode&gt;9874D8DE9B9544399C81CA97D6D603&lt;/ReportCode&gt;&#10;  &lt;SvodReportLink xsi:nil=&quot;true&quot; /&gt;&#10;  &lt;ReportLink&gt;35186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C1AC662-024F-492B-AE35-746BB91D69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без учета счетов бюджета</vt:lpstr>
      <vt:lpstr>'без учета счетов бюджета'!Заголовки_для_печати</vt:lpstr>
      <vt:lpstr>'без учета счетов бюджета'!Область_печати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Воронова А.М.</cp:lastModifiedBy>
  <cp:lastPrinted>2025-03-26T13:21:08Z</cp:lastPrinted>
  <dcterms:created xsi:type="dcterms:W3CDTF">2025-01-21T12:30:18Z</dcterms:created>
  <dcterms:modified xsi:type="dcterms:W3CDTF">2025-03-26T14:53:35Z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29.01.2015 10_22_10)(Аналитический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29.01.2015 10_22_10)(7).xlsx</vt:lpwstr>
  </property>
  <property fmtid="{D5CDD505-2E9C-101B-9397-08002B2CF9AE}" pid="4" name="Версия клиента">
    <vt:lpwstr>24.1.238.1102 (.NET 4.7.2)</vt:lpwstr>
  </property>
  <property fmtid="{D5CDD505-2E9C-101B-9397-08002B2CF9AE}" pid="5" name="Версия базы">
    <vt:lpwstr>24.1.5201.81211047</vt:lpwstr>
  </property>
  <property fmtid="{D5CDD505-2E9C-101B-9397-08002B2CF9AE}" pid="6" name="Тип сервера">
    <vt:lpwstr>PostgreSQL</vt:lpwstr>
  </property>
  <property fmtid="{D5CDD505-2E9C-101B-9397-08002B2CF9AE}" pid="7" name="Сервер">
    <vt:lpwstr>pgbudgcluster</vt:lpwstr>
  </property>
  <property fmtid="{D5CDD505-2E9C-101B-9397-08002B2CF9AE}" pid="8" name="База">
    <vt:lpwstr>bud_ks_2024</vt:lpwstr>
  </property>
  <property fmtid="{D5CDD505-2E9C-101B-9397-08002B2CF9AE}" pid="9" name="Пользователь">
    <vt:lpwstr>budg_davidova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