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1280" windowHeight="4356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35" i="1" l="1"/>
  <c r="G14" i="1"/>
  <c r="C25" i="1" l="1"/>
  <c r="G19" i="1" l="1"/>
  <c r="C16" i="1" l="1"/>
  <c r="C7" i="1" l="1"/>
  <c r="F27" i="1" l="1"/>
  <c r="E25" i="1" l="1"/>
  <c r="D25" i="1"/>
  <c r="F19" i="1"/>
  <c r="E16" i="1"/>
  <c r="D16" i="1"/>
  <c r="E7" i="1" l="1"/>
  <c r="D7" i="1"/>
  <c r="G43" i="1" l="1"/>
  <c r="D42" i="1" l="1"/>
  <c r="E42" i="1"/>
  <c r="F14" i="1"/>
  <c r="C42" i="1" l="1"/>
  <c r="F43" i="1" l="1"/>
  <c r="C37" i="1"/>
  <c r="D55" i="1" l="1"/>
  <c r="E55" i="1"/>
  <c r="G57" i="1"/>
  <c r="F57" i="1"/>
  <c r="G40" i="1"/>
  <c r="G30" i="1"/>
  <c r="C55" i="1"/>
  <c r="G8" i="1" l="1"/>
  <c r="G9" i="1"/>
  <c r="G10" i="1"/>
  <c r="G11" i="1"/>
  <c r="G12" i="1"/>
  <c r="G13" i="1"/>
  <c r="G15" i="1"/>
  <c r="G17" i="1"/>
  <c r="G18" i="1"/>
  <c r="G21" i="1"/>
  <c r="G22" i="1"/>
  <c r="G23" i="1"/>
  <c r="G24" i="1"/>
  <c r="G26" i="1"/>
  <c r="G29" i="1"/>
  <c r="G31" i="1"/>
  <c r="G32" i="1"/>
  <c r="G33" i="1"/>
  <c r="G34" i="1"/>
  <c r="G36" i="1"/>
  <c r="G38" i="1"/>
  <c r="G39" i="1"/>
  <c r="G41" i="1"/>
  <c r="G46" i="1"/>
  <c r="G48" i="1"/>
  <c r="G49" i="1"/>
  <c r="G50" i="1"/>
  <c r="G51" i="1"/>
  <c r="G52" i="1"/>
  <c r="G53" i="1"/>
  <c r="G54" i="1"/>
  <c r="G56" i="1"/>
  <c r="G58" i="1"/>
  <c r="G60" i="1"/>
  <c r="G61" i="1"/>
  <c r="G62" i="1"/>
  <c r="G63" i="1"/>
  <c r="G64" i="1"/>
  <c r="G65" i="1"/>
  <c r="G67" i="1"/>
  <c r="G68" i="1"/>
  <c r="G69" i="1"/>
  <c r="G70" i="1"/>
  <c r="G71" i="1"/>
  <c r="G73" i="1"/>
  <c r="G74" i="1"/>
  <c r="G75" i="1"/>
  <c r="G76" i="1"/>
  <c r="G78" i="1"/>
  <c r="G79" i="1"/>
  <c r="G80" i="1"/>
  <c r="G82" i="1"/>
  <c r="C83" i="1"/>
  <c r="C81" i="1"/>
  <c r="C77" i="1"/>
  <c r="C72" i="1"/>
  <c r="C66" i="1"/>
  <c r="C59" i="1"/>
  <c r="C47" i="1"/>
  <c r="C20" i="1"/>
  <c r="C87" i="1" l="1"/>
  <c r="G25" i="1"/>
  <c r="G42" i="1"/>
  <c r="E83" i="1"/>
  <c r="D83" i="1"/>
  <c r="E81" i="1"/>
  <c r="G81" i="1" s="1"/>
  <c r="D81" i="1"/>
  <c r="E77" i="1"/>
  <c r="G77" i="1" s="1"/>
  <c r="D77" i="1"/>
  <c r="E72" i="1"/>
  <c r="G72" i="1" s="1"/>
  <c r="D72" i="1"/>
  <c r="E66" i="1"/>
  <c r="G66" i="1" s="1"/>
  <c r="D66" i="1"/>
  <c r="E59" i="1"/>
  <c r="G59" i="1" s="1"/>
  <c r="D59" i="1"/>
  <c r="G55" i="1"/>
  <c r="E47" i="1"/>
  <c r="G47" i="1" s="1"/>
  <c r="D47" i="1"/>
  <c r="E37" i="1"/>
  <c r="G37" i="1" s="1"/>
  <c r="D37" i="1"/>
  <c r="E20" i="1"/>
  <c r="G20" i="1" s="1"/>
  <c r="D20" i="1"/>
  <c r="G16" i="1"/>
  <c r="G7" i="1"/>
  <c r="F44" i="1"/>
  <c r="F86" i="1"/>
  <c r="F85" i="1"/>
  <c r="F82" i="1"/>
  <c r="F80" i="1"/>
  <c r="F79" i="1"/>
  <c r="F78" i="1"/>
  <c r="F76" i="1"/>
  <c r="F75" i="1"/>
  <c r="F74" i="1"/>
  <c r="F73" i="1"/>
  <c r="F71" i="1"/>
  <c r="F70" i="1"/>
  <c r="F69" i="1"/>
  <c r="F68" i="1"/>
  <c r="F67" i="1"/>
  <c r="F65" i="1"/>
  <c r="F64" i="1"/>
  <c r="F63" i="1"/>
  <c r="F62" i="1"/>
  <c r="F61" i="1"/>
  <c r="F60" i="1"/>
  <c r="F58" i="1"/>
  <c r="F56" i="1"/>
  <c r="F54" i="1"/>
  <c r="F53" i="1"/>
  <c r="F52" i="1"/>
  <c r="F51" i="1"/>
  <c r="F50" i="1"/>
  <c r="F49" i="1"/>
  <c r="F48" i="1"/>
  <c r="F46" i="1"/>
  <c r="F45" i="1"/>
  <c r="F41" i="1"/>
  <c r="F40" i="1"/>
  <c r="F39" i="1"/>
  <c r="F38" i="1"/>
  <c r="F36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3" i="1"/>
  <c r="F12" i="1"/>
  <c r="F11" i="1"/>
  <c r="F10" i="1"/>
  <c r="F9" i="1"/>
  <c r="F8" i="1"/>
  <c r="F42" i="1" l="1"/>
  <c r="F47" i="1"/>
  <c r="F83" i="1"/>
  <c r="F81" i="1"/>
  <c r="F72" i="1"/>
  <c r="F25" i="1"/>
  <c r="F7" i="1"/>
  <c r="E87" i="1"/>
  <c r="G87" i="1" s="1"/>
  <c r="F37" i="1"/>
  <c r="F59" i="1"/>
  <c r="F66" i="1"/>
  <c r="F77" i="1"/>
  <c r="F55" i="1"/>
  <c r="D87" i="1"/>
  <c r="F20" i="1"/>
  <c r="F16" i="1"/>
  <c r="F87" i="1" l="1"/>
</calcChain>
</file>

<file path=xl/sharedStrings.xml><?xml version="1.0" encoding="utf-8"?>
<sst xmlns="http://schemas.openxmlformats.org/spreadsheetml/2006/main" count="170" uniqueCount="170">
  <si>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</si>
  <si>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</si>
  <si>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</si>
  <si>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</si>
  <si>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</si>
  <si>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</si>
  <si>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</si>
  <si>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</si>
  <si>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</si>
  <si>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</si>
  <si>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</si>
  <si>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</si>
  <si>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</si>
  <si>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</si>
  <si>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</si>
  <si>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</si>
  <si>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</si>
  <si>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</si>
  <si>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</si>
  <si>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</si>
  <si>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</si>
  <si>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</si>
  <si>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</si>
  <si>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</si>
  <si>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</si>
  <si>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</si>
  <si>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</si>
  <si>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</si>
  <si>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</si>
  <si>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</si>
  <si>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</si>
  <si>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</si>
  <si>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</si>
  <si>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</si>
  <si>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</si>
  <si>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</si>
  <si>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</si>
  <si>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</si>
  <si>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</si>
  <si>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</si>
  <si>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</si>
  <si>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</si>
  <si>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</si>
  <si>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</si>
  <si>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</si>
  <si>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</si>
  <si>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</si>
  <si>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</si>
  <si>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</si>
  <si>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</si>
  <si>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</si>
  <si>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</si>
  <si>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</si>
  <si>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</si>
  <si>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</si>
  <si>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</si>
  <si>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</si>
  <si>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</si>
  <si>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</si>
  <si>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</si>
  <si>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</si>
  <si>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</si>
  <si>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</si>
  <si>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</si>
  <si>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</si>
  <si>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</si>
  <si>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</si>
  <si>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</si>
  <si>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</si>
  <si>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</si>
  <si>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</si>
  <si>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</si>
  <si>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</si>
  <si>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</si>
  <si>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</si>
  <si>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</si>
  <si>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</si>
  <si>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</si>
  <si>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</si>
  <si>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</si>
  <si>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</si>
  <si>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</si>
  <si>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</si>
  <si>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</si>
  <si>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</si>
  <si>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</si>
  <si>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</si>
  <si>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</si>
  <si>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</si>
  <si>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</si>
  <si>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</si>
  <si>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</si>
  <si>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</si>
  <si>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</si>
  <si>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</si>
  <si>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</si>
  <si>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</si>
  <si>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</si>
  <si>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</si>
  <si>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</si>
  <si>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</si>
  <si>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</si>
  <si>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</si>
  <si>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</si>
  <si>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</si>
  <si>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</si>
  <si>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</si>
  <si>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</si>
  <si>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</si>
  <si>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</si>
  <si>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</si>
  <si>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</si>
  <si>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</si>
  <si>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</si>
  <si>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</si>
  <si>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</si>
  <si>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</si>
  <si>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</si>
  <si>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</si>
  <si>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</si>
  <si>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</si>
  <si>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</si>
  <si>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</si>
  <si>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</si>
  <si>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</si>
  <si>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</si>
  <si>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</si>
  <si>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</si>
  <si>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</si>
  <si>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</si>
  <si>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</si>
  <si>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</si>
  <si>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</si>
  <si>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</si>
  <si>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</si>
  <si>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</si>
  <si>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</si>
  <si>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</si>
  <si>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</si>
  <si>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</si>
  <si>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</si>
  <si>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</si>
  <si>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</si>
  <si>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</si>
  <si>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</si>
  <si>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</si>
  <si>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</si>
  <si>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</si>
  <si>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</si>
  <si>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</si>
  <si>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</si>
  <si>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</si>
  <si>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</si>
  <si>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</si>
  <si>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</si>
  <si>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</si>
  <si>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</si>
  <si>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</si>
  <si>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</si>
  <si>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</si>
  <si>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</si>
  <si>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</si>
  <si>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Сведения об исполнении консолидированного бюджета Брянской области за 1 квартал 2025 года по расходам в разрезе разделов и подразделов классификации расходов в сравнении с соответствующим периодом 2024 года</t>
  </si>
  <si>
    <t>Кассовое исполнение
за 1 квартал
2024 года</t>
  </si>
  <si>
    <t>Кассовое исполнение
за 1 квартал
2025 года</t>
  </si>
  <si>
    <t>Темп изменений 2025 года к соответствующему периоду 2024 года, %</t>
  </si>
  <si>
    <t>0411</t>
  </si>
  <si>
    <t>Прикладные научные исследования в области национальной экономики</t>
  </si>
  <si>
    <t>Уточненные бюджетные ассигнования
на 2025 год</t>
  </si>
  <si>
    <t>Процент исполнения к уточненным бюджетным ассигнованиям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</si>
</sst>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5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7"/>
  <sheetViews>
    <sheetView tabSelected="1" view="pageBreakPreview" zoomScaleNormal="100" zoomScaleSheetLayoutView="100" workbookViewId="0">
      <selection activeCell="F7" sqref="F7"/>
    </sheetView>
  </sheetViews>
  <sheetFormatPr defaultRowHeight="14.4" x14ac:dyDescent="0.3"/>
  <cols>
    <col min="1" max="1" width="58.109375" customWidth="1"/>
    <col min="2" max="2" width="6.44140625" customWidth="1"/>
    <col min="3" max="3" width="17.6640625" style="14" customWidth="1"/>
    <col min="4" max="4" width="18.77734375" customWidth="1"/>
    <col min="5" max="5" width="17.5546875" customWidth="1"/>
    <col min="6" max="6" width="15.77734375" customWidth="1"/>
    <col min="7" max="7" width="12.6640625" customWidth="1"/>
  </cols>
  <sheetData>
    <row r="1" spans="1:7" x14ac:dyDescent="0.3">
      <c r="A1" s="52"/>
      <c r="B1" s="52"/>
      <c r="C1" s="52"/>
      <c r="D1" s="52"/>
      <c r="E1" s="52"/>
    </row>
    <row r="2" spans="1:7" s="3" customFormat="1" ht="43.2" customHeight="1" x14ac:dyDescent="0.3">
      <c r="A2" s="45" t="s">
        <v>162</v>
      </c>
      <c r="B2" s="45"/>
      <c r="C2" s="45"/>
      <c r="D2" s="45"/>
      <c r="E2" s="45"/>
      <c r="F2" s="45"/>
      <c r="G2" s="45"/>
    </row>
    <row r="3" spans="1:7" s="3" customFormat="1" ht="15.6" x14ac:dyDescent="0.3">
      <c r="A3" s="4"/>
      <c r="B3" s="4"/>
      <c r="C3" s="4"/>
      <c r="D3" s="53"/>
      <c r="E3" s="53"/>
      <c r="F3" s="46" t="s">
        <v>146</v>
      </c>
      <c r="G3" s="46"/>
    </row>
    <row r="4" spans="1:7" s="3" customFormat="1" ht="22.5" customHeight="1" x14ac:dyDescent="0.3">
      <c r="A4" s="49" t="s">
        <v>143</v>
      </c>
      <c r="B4" s="49" t="s">
        <v>144</v>
      </c>
      <c r="C4" s="42" t="s">
        <v>163</v>
      </c>
      <c r="D4" s="42" t="s">
        <v>168</v>
      </c>
      <c r="E4" s="42" t="s">
        <v>164</v>
      </c>
      <c r="F4" s="42" t="s">
        <v>169</v>
      </c>
      <c r="G4" s="42" t="s">
        <v>165</v>
      </c>
    </row>
    <row r="5" spans="1:7" s="3" customFormat="1" ht="35.4" customHeight="1" x14ac:dyDescent="0.3">
      <c r="A5" s="50"/>
      <c r="B5" s="50"/>
      <c r="C5" s="43"/>
      <c r="D5" s="43"/>
      <c r="E5" s="43"/>
      <c r="F5" s="43"/>
      <c r="G5" s="43"/>
    </row>
    <row r="6" spans="1:7" s="3" customFormat="1" ht="66" customHeight="1" x14ac:dyDescent="0.3">
      <c r="A6" s="51"/>
      <c r="B6" s="51"/>
      <c r="C6" s="44"/>
      <c r="D6" s="44"/>
      <c r="E6" s="44"/>
      <c r="F6" s="44"/>
      <c r="G6" s="44"/>
    </row>
    <row r="7" spans="1:7" ht="18" customHeight="1" x14ac:dyDescent="0.3">
      <c r="A7" s="10" t="s">
        <v>99</v>
      </c>
      <c r="B7" s="11" t="s">
        <v>6</v>
      </c>
      <c r="C7" s="5">
        <f>SUM(C8:C15)</f>
        <v>988557014.98000002</v>
      </c>
      <c r="D7" s="5">
        <f>SUM(D8:D15)</f>
        <v>12962691356.27</v>
      </c>
      <c r="E7" s="18">
        <f>SUM(E8:E15)</f>
        <v>1039761721.8800001</v>
      </c>
      <c r="F7" s="6">
        <f>E7/D7*100</f>
        <v>8.0211870614127641</v>
      </c>
      <c r="G7" s="6">
        <f>E7/C7*100</f>
        <v>105.17974240474497</v>
      </c>
    </row>
    <row r="8" spans="1:7" ht="31.2" x14ac:dyDescent="0.3">
      <c r="A8" s="9" t="s">
        <v>133</v>
      </c>
      <c r="B8" s="12" t="s">
        <v>39</v>
      </c>
      <c r="C8" s="25">
        <v>12548749.140000001</v>
      </c>
      <c r="D8" s="41">
        <v>74736615.870000005</v>
      </c>
      <c r="E8" s="41">
        <v>14915734.630000001</v>
      </c>
      <c r="F8" s="7">
        <f t="shared" ref="F8:F76" si="0">E8/D8*100</f>
        <v>19.957733510365326</v>
      </c>
      <c r="G8" s="7">
        <f t="shared" ref="G8:G74" si="1">E8/C8*100</f>
        <v>118.86232216129871</v>
      </c>
    </row>
    <row r="9" spans="1:7" ht="50.4" customHeight="1" x14ac:dyDescent="0.3">
      <c r="A9" s="9" t="s">
        <v>87</v>
      </c>
      <c r="B9" s="12" t="s">
        <v>52</v>
      </c>
      <c r="C9" s="25">
        <v>53263004.850000001</v>
      </c>
      <c r="D9" s="41">
        <v>311173480.81999999</v>
      </c>
      <c r="E9" s="41">
        <v>58393965.170000002</v>
      </c>
      <c r="F9" s="7">
        <f t="shared" si="0"/>
        <v>18.765726763129379</v>
      </c>
      <c r="G9" s="7">
        <f t="shared" si="1"/>
        <v>109.63325357713086</v>
      </c>
    </row>
    <row r="10" spans="1:7" ht="51" customHeight="1" x14ac:dyDescent="0.3">
      <c r="A10" s="9" t="s">
        <v>17</v>
      </c>
      <c r="B10" s="12" t="s">
        <v>69</v>
      </c>
      <c r="C10" s="25">
        <v>382495182.55000001</v>
      </c>
      <c r="D10" s="41">
        <v>2388386477.5999999</v>
      </c>
      <c r="E10" s="41">
        <v>446232778.24000001</v>
      </c>
      <c r="F10" s="7">
        <f t="shared" si="0"/>
        <v>18.683440993536465</v>
      </c>
      <c r="G10" s="7">
        <f t="shared" si="1"/>
        <v>116.66363358227869</v>
      </c>
    </row>
    <row r="11" spans="1:7" ht="15.6" x14ac:dyDescent="0.3">
      <c r="A11" s="9" t="s">
        <v>29</v>
      </c>
      <c r="B11" s="12" t="s">
        <v>85</v>
      </c>
      <c r="C11" s="25">
        <v>68195334.159999996</v>
      </c>
      <c r="D11" s="41">
        <v>426158854.27999997</v>
      </c>
      <c r="E11" s="41">
        <v>66888689.490000002</v>
      </c>
      <c r="F11" s="7">
        <f t="shared" si="0"/>
        <v>15.695717411060054</v>
      </c>
      <c r="G11" s="7">
        <f t="shared" si="1"/>
        <v>98.083967640756271</v>
      </c>
    </row>
    <row r="12" spans="1:7" ht="46.8" x14ac:dyDescent="0.3">
      <c r="A12" s="9" t="s">
        <v>78</v>
      </c>
      <c r="B12" s="12" t="s">
        <v>103</v>
      </c>
      <c r="C12" s="25">
        <v>99885361.170000002</v>
      </c>
      <c r="D12" s="41">
        <v>572156054.63</v>
      </c>
      <c r="E12" s="41">
        <v>117789493.2</v>
      </c>
      <c r="F12" s="7">
        <f t="shared" si="0"/>
        <v>20.586952151746736</v>
      </c>
      <c r="G12" s="7">
        <f t="shared" si="1"/>
        <v>117.92468067420614</v>
      </c>
    </row>
    <row r="13" spans="1:7" ht="15.6" x14ac:dyDescent="0.3">
      <c r="A13" s="9" t="s">
        <v>10</v>
      </c>
      <c r="B13" s="12" t="s">
        <v>116</v>
      </c>
      <c r="C13" s="25">
        <v>91673348.329999998</v>
      </c>
      <c r="D13" s="41">
        <v>335159461.10000002</v>
      </c>
      <c r="E13" s="41">
        <v>9715259.8499999996</v>
      </c>
      <c r="F13" s="7">
        <f t="shared" si="0"/>
        <v>2.8986977775039748</v>
      </c>
      <c r="G13" s="7">
        <f t="shared" si="1"/>
        <v>10.597692815830849</v>
      </c>
    </row>
    <row r="14" spans="1:7" ht="15.6" x14ac:dyDescent="0.3">
      <c r="A14" s="9" t="s">
        <v>140</v>
      </c>
      <c r="B14" s="12" t="s">
        <v>121</v>
      </c>
      <c r="C14" s="25">
        <v>30000</v>
      </c>
      <c r="D14" s="41">
        <v>373798018.04000002</v>
      </c>
      <c r="E14" s="41">
        <v>0</v>
      </c>
      <c r="F14" s="7">
        <f t="shared" si="0"/>
        <v>0</v>
      </c>
      <c r="G14" s="38">
        <f t="shared" si="1"/>
        <v>0</v>
      </c>
    </row>
    <row r="15" spans="1:7" ht="15.6" x14ac:dyDescent="0.3">
      <c r="A15" s="9" t="s">
        <v>96</v>
      </c>
      <c r="B15" s="12" t="s">
        <v>8</v>
      </c>
      <c r="C15" s="25">
        <v>280466034.77999997</v>
      </c>
      <c r="D15" s="41">
        <v>8481122393.9300003</v>
      </c>
      <c r="E15" s="41">
        <v>325825801.30000001</v>
      </c>
      <c r="F15" s="7">
        <f t="shared" si="0"/>
        <v>3.8417769036465725</v>
      </c>
      <c r="G15" s="7">
        <f t="shared" si="1"/>
        <v>116.17299811564727</v>
      </c>
    </row>
    <row r="16" spans="1:7" ht="15.6" x14ac:dyDescent="0.3">
      <c r="A16" s="10" t="s">
        <v>129</v>
      </c>
      <c r="B16" s="11" t="s">
        <v>130</v>
      </c>
      <c r="C16" s="5">
        <f>C17+C18+C19</f>
        <v>254722436.84999999</v>
      </c>
      <c r="D16" s="5">
        <f>D17+D18+D19</f>
        <v>1592125028.95</v>
      </c>
      <c r="E16" s="18">
        <f>E17+E18+E19</f>
        <v>432286564.13</v>
      </c>
      <c r="F16" s="6">
        <f t="shared" si="0"/>
        <v>27.151546283716876</v>
      </c>
      <c r="G16" s="6">
        <f t="shared" si="1"/>
        <v>169.70886800386702</v>
      </c>
    </row>
    <row r="17" spans="1:7" ht="15.6" x14ac:dyDescent="0.3">
      <c r="A17" s="9" t="s">
        <v>127</v>
      </c>
      <c r="B17" s="12" t="s">
        <v>26</v>
      </c>
      <c r="C17" s="26">
        <v>8955120.4299999997</v>
      </c>
      <c r="D17" s="41">
        <v>58141482</v>
      </c>
      <c r="E17" s="41">
        <v>14398524.859999999</v>
      </c>
      <c r="F17" s="7">
        <f t="shared" si="0"/>
        <v>24.764633381722192</v>
      </c>
      <c r="G17" s="7">
        <f t="shared" si="1"/>
        <v>160.78538499342102</v>
      </c>
    </row>
    <row r="18" spans="1:7" ht="15.6" x14ac:dyDescent="0.3">
      <c r="A18" s="9" t="s">
        <v>24</v>
      </c>
      <c r="B18" s="12" t="s">
        <v>46</v>
      </c>
      <c r="C18" s="26">
        <v>15660205.35</v>
      </c>
      <c r="D18" s="41">
        <v>144590661.80000001</v>
      </c>
      <c r="E18" s="41">
        <v>25976588.379999999</v>
      </c>
      <c r="F18" s="7">
        <f t="shared" si="0"/>
        <v>17.965605839698835</v>
      </c>
      <c r="G18" s="7">
        <f t="shared" si="1"/>
        <v>165.87642243145936</v>
      </c>
    </row>
    <row r="19" spans="1:7" s="20" customFormat="1" ht="15.6" x14ac:dyDescent="0.3">
      <c r="A19" s="9" t="s">
        <v>161</v>
      </c>
      <c r="B19" s="12" t="s">
        <v>160</v>
      </c>
      <c r="C19" s="26">
        <v>230107111.06999999</v>
      </c>
      <c r="D19" s="41">
        <v>1389392885.1500001</v>
      </c>
      <c r="E19" s="41">
        <v>391911450.88999999</v>
      </c>
      <c r="F19" s="7">
        <f t="shared" si="0"/>
        <v>28.207388642823577</v>
      </c>
      <c r="G19" s="22">
        <f t="shared" si="1"/>
        <v>170.31696633259548</v>
      </c>
    </row>
    <row r="20" spans="1:7" ht="31.2" x14ac:dyDescent="0.3">
      <c r="A20" s="10" t="s">
        <v>21</v>
      </c>
      <c r="B20" s="11" t="s">
        <v>102</v>
      </c>
      <c r="C20" s="5">
        <f>C21+C22+C23+C24</f>
        <v>298739917.96000004</v>
      </c>
      <c r="D20" s="5">
        <f>D21+D22+D23+D24</f>
        <v>1799173802.8000002</v>
      </c>
      <c r="E20" s="5">
        <f>E21+E22+E23+E24</f>
        <v>312478215.88</v>
      </c>
      <c r="F20" s="6">
        <f t="shared" si="0"/>
        <v>17.367872708778858</v>
      </c>
      <c r="G20" s="6">
        <f t="shared" si="1"/>
        <v>104.59874864190041</v>
      </c>
    </row>
    <row r="21" spans="1:7" ht="15.6" x14ac:dyDescent="0.3">
      <c r="A21" s="9" t="s">
        <v>156</v>
      </c>
      <c r="B21" s="12" t="s">
        <v>95</v>
      </c>
      <c r="C21" s="27">
        <v>7697862.2999999998</v>
      </c>
      <c r="D21" s="41">
        <v>74140375.680000007</v>
      </c>
      <c r="E21" s="41">
        <v>20656807.219999999</v>
      </c>
      <c r="F21" s="7">
        <f t="shared" si="0"/>
        <v>27.861751482292995</v>
      </c>
      <c r="G21" s="7">
        <f t="shared" si="1"/>
        <v>268.34472240429659</v>
      </c>
    </row>
    <row r="22" spans="1:7" ht="46.8" x14ac:dyDescent="0.3">
      <c r="A22" s="9" t="s">
        <v>157</v>
      </c>
      <c r="B22" s="12" t="s">
        <v>49</v>
      </c>
      <c r="C22" s="27">
        <v>158514640.74000001</v>
      </c>
      <c r="D22" s="41">
        <v>1092761114</v>
      </c>
      <c r="E22" s="41">
        <v>201124052.19999999</v>
      </c>
      <c r="F22" s="7">
        <f t="shared" si="0"/>
        <v>18.405125294383414</v>
      </c>
      <c r="G22" s="7">
        <f t="shared" si="1"/>
        <v>126.88042647738078</v>
      </c>
    </row>
    <row r="23" spans="1:7" ht="15.6" x14ac:dyDescent="0.3">
      <c r="A23" s="9" t="s">
        <v>82</v>
      </c>
      <c r="B23" s="12" t="s">
        <v>67</v>
      </c>
      <c r="C23" s="27">
        <v>88000</v>
      </c>
      <c r="D23" s="41">
        <v>650000</v>
      </c>
      <c r="E23" s="41">
        <v>0</v>
      </c>
      <c r="F23" s="7">
        <f t="shared" si="0"/>
        <v>0</v>
      </c>
      <c r="G23" s="7">
        <f t="shared" si="1"/>
        <v>0</v>
      </c>
    </row>
    <row r="24" spans="1:7" ht="31.2" x14ac:dyDescent="0.3">
      <c r="A24" s="9" t="s">
        <v>112</v>
      </c>
      <c r="B24" s="12" t="s">
        <v>110</v>
      </c>
      <c r="C24" s="27">
        <v>132439414.92</v>
      </c>
      <c r="D24" s="41">
        <v>631622313.12</v>
      </c>
      <c r="E24" s="41">
        <v>90697356.459999993</v>
      </c>
      <c r="F24" s="7">
        <f t="shared" si="0"/>
        <v>14.359428819413585</v>
      </c>
      <c r="G24" s="7">
        <f t="shared" si="1"/>
        <v>68.482148244754555</v>
      </c>
    </row>
    <row r="25" spans="1:7" ht="15.6" x14ac:dyDescent="0.3">
      <c r="A25" s="10" t="s">
        <v>131</v>
      </c>
      <c r="B25" s="11" t="s">
        <v>71</v>
      </c>
      <c r="C25" s="5">
        <f>C26+C27+C28+C29+C30+C31+C32+C33+C34+C36</f>
        <v>3119324398.5900002</v>
      </c>
      <c r="D25" s="5">
        <f>SUM(D26:D36)</f>
        <v>23326805017.419998</v>
      </c>
      <c r="E25" s="18">
        <f>SUM(E26:E36)</f>
        <v>2561838258.3699999</v>
      </c>
      <c r="F25" s="6">
        <f t="shared" si="0"/>
        <v>10.982379526286904</v>
      </c>
      <c r="G25" s="6">
        <f t="shared" si="1"/>
        <v>82.127984493309015</v>
      </c>
    </row>
    <row r="26" spans="1:7" ht="15.6" x14ac:dyDescent="0.3">
      <c r="A26" s="9" t="s">
        <v>107</v>
      </c>
      <c r="B26" s="12" t="s">
        <v>83</v>
      </c>
      <c r="C26" s="28">
        <v>66721307.710000001</v>
      </c>
      <c r="D26" s="41">
        <v>295383182.56999999</v>
      </c>
      <c r="E26" s="41">
        <v>43517585.390000001</v>
      </c>
      <c r="F26" s="7">
        <f t="shared" si="0"/>
        <v>14.732587350225057</v>
      </c>
      <c r="G26" s="7">
        <f t="shared" si="1"/>
        <v>65.22292035873528</v>
      </c>
    </row>
    <row r="27" spans="1:7" s="20" customFormat="1" ht="15.6" x14ac:dyDescent="0.3">
      <c r="A27" s="9" t="s">
        <v>158</v>
      </c>
      <c r="B27" s="12" t="s">
        <v>159</v>
      </c>
      <c r="C27" s="28">
        <v>0</v>
      </c>
      <c r="D27" s="41">
        <v>101159468.09</v>
      </c>
      <c r="E27" s="41">
        <v>0</v>
      </c>
      <c r="F27" s="7">
        <f t="shared" si="0"/>
        <v>0</v>
      </c>
      <c r="G27" s="24"/>
    </row>
    <row r="28" spans="1:7" ht="15.6" x14ac:dyDescent="0.3">
      <c r="A28" s="9" t="s">
        <v>36</v>
      </c>
      <c r="B28" s="12" t="s">
        <v>139</v>
      </c>
      <c r="C28" s="28">
        <v>0</v>
      </c>
      <c r="D28" s="41">
        <v>691400</v>
      </c>
      <c r="E28" s="41">
        <v>109200</v>
      </c>
      <c r="F28" s="7">
        <f t="shared" si="0"/>
        <v>15.794041076077525</v>
      </c>
      <c r="G28" s="24"/>
    </row>
    <row r="29" spans="1:7" ht="15.6" x14ac:dyDescent="0.3">
      <c r="A29" s="9" t="s">
        <v>54</v>
      </c>
      <c r="B29" s="12" t="s">
        <v>2</v>
      </c>
      <c r="C29" s="28">
        <v>581876474.36000001</v>
      </c>
      <c r="D29" s="41">
        <v>6876963938.2299995</v>
      </c>
      <c r="E29" s="41">
        <v>282819389.99000001</v>
      </c>
      <c r="F29" s="7">
        <f t="shared" si="0"/>
        <v>4.1125617718855212</v>
      </c>
      <c r="G29" s="7">
        <f t="shared" si="1"/>
        <v>48.604712933457257</v>
      </c>
    </row>
    <row r="30" spans="1:7" ht="15.6" x14ac:dyDescent="0.3">
      <c r="A30" s="9" t="s">
        <v>93</v>
      </c>
      <c r="B30" s="12" t="s">
        <v>15</v>
      </c>
      <c r="C30" s="28">
        <v>2037636.28</v>
      </c>
      <c r="D30" s="41">
        <v>25135005.359999999</v>
      </c>
      <c r="E30" s="41">
        <v>5247169.45</v>
      </c>
      <c r="F30" s="7">
        <f t="shared" si="0"/>
        <v>20.875943230751716</v>
      </c>
      <c r="G30" s="7">
        <f t="shared" si="1"/>
        <v>257.51256500006957</v>
      </c>
    </row>
    <row r="31" spans="1:7" ht="15.6" x14ac:dyDescent="0.3">
      <c r="A31" s="9" t="s">
        <v>117</v>
      </c>
      <c r="B31" s="12" t="s">
        <v>35</v>
      </c>
      <c r="C31" s="28">
        <v>194385534.61000001</v>
      </c>
      <c r="D31" s="41">
        <v>759112534.89999998</v>
      </c>
      <c r="E31" s="41">
        <v>121862219.3</v>
      </c>
      <c r="F31" s="7">
        <f t="shared" si="0"/>
        <v>16.053248194097236</v>
      </c>
      <c r="G31" s="7">
        <f t="shared" si="1"/>
        <v>62.690991664834961</v>
      </c>
    </row>
    <row r="32" spans="1:7" ht="15.6" x14ac:dyDescent="0.3">
      <c r="A32" s="9" t="s">
        <v>33</v>
      </c>
      <c r="B32" s="12" t="s">
        <v>53</v>
      </c>
      <c r="C32" s="28">
        <v>648656434.04999995</v>
      </c>
      <c r="D32" s="41">
        <v>3240783192.2399998</v>
      </c>
      <c r="E32" s="41">
        <v>491154959.68000001</v>
      </c>
      <c r="F32" s="7">
        <f t="shared" si="0"/>
        <v>15.155440229882153</v>
      </c>
      <c r="G32" s="7">
        <f t="shared" si="1"/>
        <v>75.718814136073249</v>
      </c>
    </row>
    <row r="33" spans="1:7" ht="15.6" x14ac:dyDescent="0.3">
      <c r="A33" s="9" t="s">
        <v>123</v>
      </c>
      <c r="B33" s="12" t="s">
        <v>64</v>
      </c>
      <c r="C33" s="28">
        <v>1373514753.96</v>
      </c>
      <c r="D33" s="41">
        <v>10790667924.860001</v>
      </c>
      <c r="E33" s="41">
        <v>1445810615.54</v>
      </c>
      <c r="F33" s="7">
        <f t="shared" si="0"/>
        <v>13.398712902739597</v>
      </c>
      <c r="G33" s="7">
        <f t="shared" si="1"/>
        <v>105.26356643578548</v>
      </c>
    </row>
    <row r="34" spans="1:7" ht="15.6" x14ac:dyDescent="0.3">
      <c r="A34" s="9" t="s">
        <v>28</v>
      </c>
      <c r="B34" s="12" t="s">
        <v>22</v>
      </c>
      <c r="C34" s="28">
        <v>16200</v>
      </c>
      <c r="D34" s="41">
        <v>104043090.5</v>
      </c>
      <c r="E34" s="41">
        <v>11330529.07</v>
      </c>
      <c r="F34" s="7">
        <f t="shared" si="0"/>
        <v>10.890227323649137</v>
      </c>
      <c r="G34" s="7">
        <f t="shared" si="1"/>
        <v>69941.537469135801</v>
      </c>
    </row>
    <row r="35" spans="1:7" s="37" customFormat="1" ht="31.2" x14ac:dyDescent="0.3">
      <c r="A35" s="39" t="s">
        <v>167</v>
      </c>
      <c r="B35" s="40" t="s">
        <v>166</v>
      </c>
      <c r="C35" s="41">
        <v>0</v>
      </c>
      <c r="D35" s="41">
        <v>33700000</v>
      </c>
      <c r="E35" s="41">
        <v>0</v>
      </c>
      <c r="F35" s="38">
        <f t="shared" si="0"/>
        <v>0</v>
      </c>
      <c r="G35" s="38"/>
    </row>
    <row r="36" spans="1:7" ht="15.6" x14ac:dyDescent="0.3">
      <c r="A36" s="9" t="s">
        <v>9</v>
      </c>
      <c r="B36" s="12" t="s">
        <v>55</v>
      </c>
      <c r="C36" s="28">
        <v>252116057.62</v>
      </c>
      <c r="D36" s="41">
        <v>1099165280.6700001</v>
      </c>
      <c r="E36" s="41">
        <v>159986589.94999999</v>
      </c>
      <c r="F36" s="7">
        <f t="shared" si="0"/>
        <v>14.555280517273944</v>
      </c>
      <c r="G36" s="7">
        <f t="shared" si="1"/>
        <v>63.45751693100744</v>
      </c>
    </row>
    <row r="37" spans="1:7" ht="15.6" x14ac:dyDescent="0.3">
      <c r="A37" s="10" t="s">
        <v>128</v>
      </c>
      <c r="B37" s="11" t="s">
        <v>43</v>
      </c>
      <c r="C37" s="5">
        <f>C38+C39+C40+C41</f>
        <v>388796273.93000001</v>
      </c>
      <c r="D37" s="5">
        <f>D38+D39+D40+D41</f>
        <v>4240302590.8499999</v>
      </c>
      <c r="E37" s="5">
        <f>E38+E39+E40+E41</f>
        <v>629802016.56999993</v>
      </c>
      <c r="F37" s="6">
        <f t="shared" si="0"/>
        <v>14.852761166833414</v>
      </c>
      <c r="G37" s="6">
        <f t="shared" si="1"/>
        <v>161.98766778392309</v>
      </c>
    </row>
    <row r="38" spans="1:7" ht="15.6" x14ac:dyDescent="0.3">
      <c r="A38" s="9" t="s">
        <v>7</v>
      </c>
      <c r="B38" s="12" t="s">
        <v>61</v>
      </c>
      <c r="C38" s="29">
        <v>65908380.420000002</v>
      </c>
      <c r="D38" s="41">
        <v>396085558.10000002</v>
      </c>
      <c r="E38" s="41">
        <v>40710661.200000003</v>
      </c>
      <c r="F38" s="7">
        <f t="shared" si="0"/>
        <v>10.278249324536532</v>
      </c>
      <c r="G38" s="7">
        <f t="shared" si="1"/>
        <v>61.768565606637615</v>
      </c>
    </row>
    <row r="39" spans="1:7" ht="15.6" x14ac:dyDescent="0.3">
      <c r="A39" s="9" t="s">
        <v>47</v>
      </c>
      <c r="B39" s="12" t="s">
        <v>75</v>
      </c>
      <c r="C39" s="29">
        <v>97188057.469999999</v>
      </c>
      <c r="D39" s="41">
        <v>1507272342.5</v>
      </c>
      <c r="E39" s="41">
        <v>159689445.66</v>
      </c>
      <c r="F39" s="7">
        <f t="shared" si="0"/>
        <v>10.594598013729559</v>
      </c>
      <c r="G39" s="7">
        <f t="shared" si="1"/>
        <v>164.30974115239715</v>
      </c>
    </row>
    <row r="40" spans="1:7" ht="15.6" x14ac:dyDescent="0.3">
      <c r="A40" s="9" t="s">
        <v>57</v>
      </c>
      <c r="B40" s="12" t="s">
        <v>89</v>
      </c>
      <c r="C40" s="29">
        <v>193734268.33000001</v>
      </c>
      <c r="D40" s="41">
        <v>1916119384.52</v>
      </c>
      <c r="E40" s="41">
        <v>396621272.43000001</v>
      </c>
      <c r="F40" s="7">
        <f t="shared" si="0"/>
        <v>20.69919419605246</v>
      </c>
      <c r="G40" s="7">
        <f t="shared" si="1"/>
        <v>204.72437625459713</v>
      </c>
    </row>
    <row r="41" spans="1:7" ht="31.2" x14ac:dyDescent="0.3">
      <c r="A41" s="9" t="s">
        <v>3</v>
      </c>
      <c r="B41" s="12" t="s">
        <v>125</v>
      </c>
      <c r="C41" s="29">
        <v>31965567.710000001</v>
      </c>
      <c r="D41" s="41">
        <v>420825305.73000002</v>
      </c>
      <c r="E41" s="41">
        <v>32780637.280000001</v>
      </c>
      <c r="F41" s="7">
        <f t="shared" si="0"/>
        <v>7.7896069541578221</v>
      </c>
      <c r="G41" s="7">
        <f t="shared" si="1"/>
        <v>102.54983605295087</v>
      </c>
    </row>
    <row r="42" spans="1:7" ht="15.6" x14ac:dyDescent="0.3">
      <c r="A42" s="10" t="s">
        <v>138</v>
      </c>
      <c r="B42" s="11" t="s">
        <v>16</v>
      </c>
      <c r="C42" s="18">
        <f>C43+C44+C45+C46</f>
        <v>4502200.3</v>
      </c>
      <c r="D42" s="18">
        <f>D43+D44+D45+D46</f>
        <v>1188172129.73</v>
      </c>
      <c r="E42" s="18">
        <f>E43+E44+E45+E46</f>
        <v>21437184.170000002</v>
      </c>
      <c r="F42" s="6">
        <f t="shared" si="0"/>
        <v>1.8042153685991089</v>
      </c>
      <c r="G42" s="6">
        <f t="shared" si="1"/>
        <v>476.14905471886715</v>
      </c>
    </row>
    <row r="43" spans="1:7" s="13" customFormat="1" ht="15.6" x14ac:dyDescent="0.3">
      <c r="A43" s="9" t="s">
        <v>147</v>
      </c>
      <c r="B43" s="12" t="s">
        <v>148</v>
      </c>
      <c r="C43" s="30">
        <v>342641.59</v>
      </c>
      <c r="D43" s="41">
        <v>7721710.96</v>
      </c>
      <c r="E43" s="41">
        <v>778881.94</v>
      </c>
      <c r="F43" s="7">
        <f t="shared" si="0"/>
        <v>10.08690876976312</v>
      </c>
      <c r="G43" s="7">
        <f t="shared" si="1"/>
        <v>227.31681229940591</v>
      </c>
    </row>
    <row r="44" spans="1:7" ht="31.2" x14ac:dyDescent="0.3">
      <c r="A44" s="9" t="s">
        <v>48</v>
      </c>
      <c r="B44" s="12" t="s">
        <v>65</v>
      </c>
      <c r="C44" s="30">
        <v>0</v>
      </c>
      <c r="D44" s="41">
        <v>57800</v>
      </c>
      <c r="E44" s="41">
        <v>0</v>
      </c>
      <c r="F44" s="7">
        <f t="shared" si="0"/>
        <v>0</v>
      </c>
      <c r="G44" s="23"/>
    </row>
    <row r="45" spans="1:7" ht="31.2" x14ac:dyDescent="0.3">
      <c r="A45" s="9" t="s">
        <v>109</v>
      </c>
      <c r="B45" s="12" t="s">
        <v>79</v>
      </c>
      <c r="C45" s="30">
        <v>0</v>
      </c>
      <c r="D45" s="41">
        <v>700000</v>
      </c>
      <c r="E45" s="41">
        <v>0</v>
      </c>
      <c r="F45" s="7">
        <f t="shared" si="0"/>
        <v>0</v>
      </c>
      <c r="G45" s="7"/>
    </row>
    <row r="46" spans="1:7" ht="15.6" x14ac:dyDescent="0.3">
      <c r="A46" s="9" t="s">
        <v>11</v>
      </c>
      <c r="B46" s="12" t="s">
        <v>94</v>
      </c>
      <c r="C46" s="30">
        <v>4159558.71</v>
      </c>
      <c r="D46" s="41">
        <v>1179692618.77</v>
      </c>
      <c r="E46" s="41">
        <v>20658302.23</v>
      </c>
      <c r="F46" s="7">
        <f t="shared" si="0"/>
        <v>1.7511597429116126</v>
      </c>
      <c r="G46" s="7">
        <f t="shared" si="1"/>
        <v>496.64648753088522</v>
      </c>
    </row>
    <row r="47" spans="1:7" ht="15.6" x14ac:dyDescent="0.3">
      <c r="A47" s="10" t="s">
        <v>136</v>
      </c>
      <c r="B47" s="11" t="s">
        <v>137</v>
      </c>
      <c r="C47" s="5">
        <f>C48+C49+C50+C51+C52+C53+C54</f>
        <v>5450749295.5999994</v>
      </c>
      <c r="D47" s="5">
        <f>D48+D49+D50+D51+D52+D53+D54</f>
        <v>35515602393.340004</v>
      </c>
      <c r="E47" s="5">
        <f>E48+E49+E50+E51+E52+E53+E54</f>
        <v>6421491312.0799999</v>
      </c>
      <c r="F47" s="6">
        <f t="shared" si="0"/>
        <v>18.080761353731614</v>
      </c>
      <c r="G47" s="6">
        <f t="shared" si="1"/>
        <v>117.80933159526548</v>
      </c>
    </row>
    <row r="48" spans="1:7" ht="15.6" x14ac:dyDescent="0.3">
      <c r="A48" s="9" t="s">
        <v>104</v>
      </c>
      <c r="B48" s="12" t="s">
        <v>5</v>
      </c>
      <c r="C48" s="31">
        <v>1326406940.9300001</v>
      </c>
      <c r="D48" s="41">
        <v>7366360903.0699997</v>
      </c>
      <c r="E48" s="41">
        <v>1574010719.9400001</v>
      </c>
      <c r="F48" s="7">
        <f t="shared" si="0"/>
        <v>21.367548246027649</v>
      </c>
      <c r="G48" s="7">
        <f t="shared" si="1"/>
        <v>118.66725598076218</v>
      </c>
    </row>
    <row r="49" spans="1:7" ht="15.6" x14ac:dyDescent="0.3">
      <c r="A49" s="9" t="s">
        <v>81</v>
      </c>
      <c r="B49" s="12" t="s">
        <v>20</v>
      </c>
      <c r="C49" s="31">
        <v>2898866329.4099998</v>
      </c>
      <c r="D49" s="41">
        <v>19624792285.810001</v>
      </c>
      <c r="E49" s="41">
        <v>3427779466.4099998</v>
      </c>
      <c r="F49" s="7">
        <f t="shared" si="0"/>
        <v>17.466577054619357</v>
      </c>
      <c r="G49" s="7">
        <f t="shared" si="1"/>
        <v>118.24551658812253</v>
      </c>
    </row>
    <row r="50" spans="1:7" ht="15.6" x14ac:dyDescent="0.3">
      <c r="A50" s="9" t="s">
        <v>149</v>
      </c>
      <c r="B50" s="12" t="s">
        <v>34</v>
      </c>
      <c r="C50" s="31">
        <v>339477037.60000002</v>
      </c>
      <c r="D50" s="41">
        <v>2225648396.23</v>
      </c>
      <c r="E50" s="41">
        <v>403424730.13999999</v>
      </c>
      <c r="F50" s="7">
        <f t="shared" si="0"/>
        <v>18.126166326332427</v>
      </c>
      <c r="G50" s="7">
        <f t="shared" si="1"/>
        <v>118.83711870236962</v>
      </c>
    </row>
    <row r="51" spans="1:7" ht="15.6" x14ac:dyDescent="0.3">
      <c r="A51" s="9" t="s">
        <v>18</v>
      </c>
      <c r="B51" s="12" t="s">
        <v>51</v>
      </c>
      <c r="C51" s="31">
        <v>529979570.39999998</v>
      </c>
      <c r="D51" s="41">
        <v>2714647116.5900002</v>
      </c>
      <c r="E51" s="41">
        <v>602497826.16999996</v>
      </c>
      <c r="F51" s="7">
        <f t="shared" si="0"/>
        <v>22.194333196678127</v>
      </c>
      <c r="G51" s="7">
        <f t="shared" si="1"/>
        <v>113.68321720689481</v>
      </c>
    </row>
    <row r="52" spans="1:7" ht="31.2" x14ac:dyDescent="0.3">
      <c r="A52" s="9" t="s">
        <v>41</v>
      </c>
      <c r="B52" s="12" t="s">
        <v>68</v>
      </c>
      <c r="C52" s="31">
        <v>13211285.199999999</v>
      </c>
      <c r="D52" s="41">
        <v>73192186.030000001</v>
      </c>
      <c r="E52" s="41">
        <v>14014297.91</v>
      </c>
      <c r="F52" s="7">
        <f t="shared" si="0"/>
        <v>19.147259660007727</v>
      </c>
      <c r="G52" s="7">
        <f t="shared" si="1"/>
        <v>106.07823310028914</v>
      </c>
    </row>
    <row r="53" spans="1:7" ht="15.6" x14ac:dyDescent="0.3">
      <c r="A53" s="9" t="s">
        <v>150</v>
      </c>
      <c r="B53" s="12" t="s">
        <v>98</v>
      </c>
      <c r="C53" s="31">
        <v>6979422.1600000001</v>
      </c>
      <c r="D53" s="41">
        <v>44270711.060000002</v>
      </c>
      <c r="E53" s="41">
        <v>2152311.3199999998</v>
      </c>
      <c r="F53" s="7">
        <f t="shared" si="0"/>
        <v>4.8617048799667506</v>
      </c>
      <c r="G53" s="7">
        <f t="shared" si="1"/>
        <v>30.837958654158836</v>
      </c>
    </row>
    <row r="54" spans="1:7" ht="15.6" x14ac:dyDescent="0.3">
      <c r="A54" s="9" t="s">
        <v>37</v>
      </c>
      <c r="B54" s="12" t="s">
        <v>134</v>
      </c>
      <c r="C54" s="31">
        <v>335828709.89999998</v>
      </c>
      <c r="D54" s="41">
        <v>3466690794.5500002</v>
      </c>
      <c r="E54" s="41">
        <v>397611960.19</v>
      </c>
      <c r="F54" s="7">
        <f t="shared" si="0"/>
        <v>11.469495947405736</v>
      </c>
      <c r="G54" s="7">
        <f t="shared" si="1"/>
        <v>118.39725088078303</v>
      </c>
    </row>
    <row r="55" spans="1:7" ht="15.6" x14ac:dyDescent="0.3">
      <c r="A55" s="10" t="s">
        <v>32</v>
      </c>
      <c r="B55" s="11" t="s">
        <v>108</v>
      </c>
      <c r="C55" s="5">
        <f>C56+C57+C58</f>
        <v>653389379.03999996</v>
      </c>
      <c r="D55" s="5">
        <f t="shared" ref="D55:E55" si="2">D56+D57+D58</f>
        <v>4190965360.9900002</v>
      </c>
      <c r="E55" s="5">
        <f t="shared" si="2"/>
        <v>799483785.42999995</v>
      </c>
      <c r="F55" s="6">
        <f t="shared" si="0"/>
        <v>19.076363476341019</v>
      </c>
      <c r="G55" s="6">
        <f t="shared" si="1"/>
        <v>122.35947064285786</v>
      </c>
    </row>
    <row r="56" spans="1:7" ht="15.6" x14ac:dyDescent="0.3">
      <c r="A56" s="9" t="s">
        <v>70</v>
      </c>
      <c r="B56" s="12" t="s">
        <v>124</v>
      </c>
      <c r="C56" s="32">
        <v>591801184.61000001</v>
      </c>
      <c r="D56" s="41">
        <v>3814367082.3200002</v>
      </c>
      <c r="E56" s="41">
        <v>718959722.65999997</v>
      </c>
      <c r="F56" s="7">
        <f t="shared" si="0"/>
        <v>18.848729216242855</v>
      </c>
      <c r="G56" s="7">
        <f t="shared" si="1"/>
        <v>121.48669880304448</v>
      </c>
    </row>
    <row r="57" spans="1:7" s="15" customFormat="1" ht="15.6" x14ac:dyDescent="0.3">
      <c r="A57" s="9" t="s">
        <v>155</v>
      </c>
      <c r="B57" s="12" t="s">
        <v>154</v>
      </c>
      <c r="C57" s="32">
        <v>1352215</v>
      </c>
      <c r="D57" s="41">
        <v>7307180.2800000003</v>
      </c>
      <c r="E57" s="41">
        <v>1190384.3999999999</v>
      </c>
      <c r="F57" s="7">
        <f t="shared" si="0"/>
        <v>16.290612170307639</v>
      </c>
      <c r="G57" s="7">
        <f t="shared" si="1"/>
        <v>88.032184231057926</v>
      </c>
    </row>
    <row r="58" spans="1:7" ht="15.6" x14ac:dyDescent="0.3">
      <c r="A58" s="9" t="s">
        <v>58</v>
      </c>
      <c r="B58" s="12" t="s">
        <v>25</v>
      </c>
      <c r="C58" s="32">
        <v>60235979.43</v>
      </c>
      <c r="D58" s="41">
        <v>369291098.38999999</v>
      </c>
      <c r="E58" s="41">
        <v>79333678.370000005</v>
      </c>
      <c r="F58" s="7">
        <f t="shared" si="0"/>
        <v>21.482694469450088</v>
      </c>
      <c r="G58" s="7">
        <f t="shared" si="1"/>
        <v>131.70480354219751</v>
      </c>
    </row>
    <row r="59" spans="1:7" ht="15.6" x14ac:dyDescent="0.3">
      <c r="A59" s="10" t="s">
        <v>56</v>
      </c>
      <c r="B59" s="11" t="s">
        <v>77</v>
      </c>
      <c r="C59" s="5">
        <f>C60+C61+C62+C63+C64+C65</f>
        <v>1932518746.1000001</v>
      </c>
      <c r="D59" s="5">
        <f>D60+D61+D62+D63+D64+D65</f>
        <v>11090949163.189999</v>
      </c>
      <c r="E59" s="5">
        <f>E60+E61+E62+E63+E64+E65</f>
        <v>2794941968.2300005</v>
      </c>
      <c r="F59" s="6">
        <f t="shared" si="0"/>
        <v>25.200205384640988</v>
      </c>
      <c r="G59" s="6">
        <f t="shared" si="1"/>
        <v>144.62690071547556</v>
      </c>
    </row>
    <row r="60" spans="1:7" s="2" customFormat="1" ht="15.6" x14ac:dyDescent="0.3">
      <c r="A60" s="9" t="s">
        <v>45</v>
      </c>
      <c r="B60" s="12" t="s">
        <v>100</v>
      </c>
      <c r="C60" s="33">
        <v>882724870.95000005</v>
      </c>
      <c r="D60" s="41">
        <v>5429321965.7799997</v>
      </c>
      <c r="E60" s="41">
        <v>1614049030.1300001</v>
      </c>
      <c r="F60" s="7">
        <f t="shared" si="0"/>
        <v>29.728371982782548</v>
      </c>
      <c r="G60" s="7">
        <f t="shared" si="1"/>
        <v>182.84848238080565</v>
      </c>
    </row>
    <row r="61" spans="1:7" s="8" customFormat="1" ht="15.6" x14ac:dyDescent="0.3">
      <c r="A61" s="9" t="s">
        <v>86</v>
      </c>
      <c r="B61" s="12" t="s">
        <v>113</v>
      </c>
      <c r="C61" s="33">
        <v>872484418.76999998</v>
      </c>
      <c r="D61" s="41">
        <v>4136108207.1999998</v>
      </c>
      <c r="E61" s="41">
        <v>1032396758.5700001</v>
      </c>
      <c r="F61" s="7">
        <f t="shared" si="0"/>
        <v>24.960583883488301</v>
      </c>
      <c r="G61" s="7">
        <f t="shared" si="1"/>
        <v>118.32838917919466</v>
      </c>
    </row>
    <row r="62" spans="1:7" ht="15.6" x14ac:dyDescent="0.3">
      <c r="A62" s="9" t="s">
        <v>91</v>
      </c>
      <c r="B62" s="12" t="s">
        <v>0</v>
      </c>
      <c r="C62" s="33">
        <v>21032776.629999999</v>
      </c>
      <c r="D62" s="41">
        <v>123196067.31</v>
      </c>
      <c r="E62" s="41">
        <v>22356184</v>
      </c>
      <c r="F62" s="7">
        <f t="shared" si="0"/>
        <v>18.146832515152305</v>
      </c>
      <c r="G62" s="7">
        <f t="shared" si="1"/>
        <v>106.29211916848089</v>
      </c>
    </row>
    <row r="63" spans="1:7" ht="15.6" x14ac:dyDescent="0.3">
      <c r="A63" s="9" t="s">
        <v>119</v>
      </c>
      <c r="B63" s="12" t="s">
        <v>13</v>
      </c>
      <c r="C63" s="33">
        <v>77688921.409999996</v>
      </c>
      <c r="D63" s="41">
        <v>141868627.96000001</v>
      </c>
      <c r="E63" s="41">
        <v>31186307.670000002</v>
      </c>
      <c r="F63" s="7">
        <f t="shared" si="0"/>
        <v>21.982525748252822</v>
      </c>
      <c r="G63" s="7">
        <f t="shared" si="1"/>
        <v>40.142541695765836</v>
      </c>
    </row>
    <row r="64" spans="1:7" ht="31.2" x14ac:dyDescent="0.3">
      <c r="A64" s="9" t="s">
        <v>4</v>
      </c>
      <c r="B64" s="12" t="s">
        <v>30</v>
      </c>
      <c r="C64" s="33">
        <v>42050000</v>
      </c>
      <c r="D64" s="41">
        <v>215086905</v>
      </c>
      <c r="E64" s="41">
        <v>44350000</v>
      </c>
      <c r="F64" s="7">
        <f t="shared" si="0"/>
        <v>20.619572353788808</v>
      </c>
      <c r="G64" s="7">
        <f t="shared" si="1"/>
        <v>105.46967895362664</v>
      </c>
    </row>
    <row r="65" spans="1:7" ht="15.6" x14ac:dyDescent="0.3">
      <c r="A65" s="9" t="s">
        <v>44</v>
      </c>
      <c r="B65" s="12" t="s">
        <v>74</v>
      </c>
      <c r="C65" s="33">
        <v>36537758.340000004</v>
      </c>
      <c r="D65" s="41">
        <v>1045367389.9400001</v>
      </c>
      <c r="E65" s="41">
        <v>50603687.859999999</v>
      </c>
      <c r="F65" s="7">
        <f t="shared" si="0"/>
        <v>4.8407563070151305</v>
      </c>
      <c r="G65" s="7">
        <f t="shared" si="1"/>
        <v>138.49696905078386</v>
      </c>
    </row>
    <row r="66" spans="1:7" ht="15.6" x14ac:dyDescent="0.3">
      <c r="A66" s="10" t="s">
        <v>59</v>
      </c>
      <c r="B66" s="11" t="s">
        <v>12</v>
      </c>
      <c r="C66" s="5">
        <f>C67+C68+C69+C70+C71</f>
        <v>4328091533.5700006</v>
      </c>
      <c r="D66" s="5">
        <f>D67+D68+D69+D70+D71</f>
        <v>23495099448.650002</v>
      </c>
      <c r="E66" s="5">
        <f>E67+E68+E69+E70+E71</f>
        <v>5324617077.1600008</v>
      </c>
      <c r="F66" s="6">
        <f t="shared" si="0"/>
        <v>22.662670948881413</v>
      </c>
      <c r="G66" s="6">
        <f t="shared" si="1"/>
        <v>123.02459492505284</v>
      </c>
    </row>
    <row r="67" spans="1:7" s="1" customFormat="1" ht="15.6" x14ac:dyDescent="0.3">
      <c r="A67" s="9" t="s">
        <v>111</v>
      </c>
      <c r="B67" s="12" t="s">
        <v>23</v>
      </c>
      <c r="C67" s="34">
        <v>105371137.52</v>
      </c>
      <c r="D67" s="41">
        <v>463779638.57999998</v>
      </c>
      <c r="E67" s="41">
        <v>110905532.12</v>
      </c>
      <c r="F67" s="7">
        <f t="shared" si="0"/>
        <v>23.91341121821787</v>
      </c>
      <c r="G67" s="7">
        <f t="shared" si="1"/>
        <v>105.25228704012952</v>
      </c>
    </row>
    <row r="68" spans="1:7" s="8" customFormat="1" ht="15.6" x14ac:dyDescent="0.3">
      <c r="A68" s="9" t="s">
        <v>126</v>
      </c>
      <c r="B68" s="12" t="s">
        <v>42</v>
      </c>
      <c r="C68" s="34">
        <v>518300888.67000002</v>
      </c>
      <c r="D68" s="41">
        <v>3248616689.75</v>
      </c>
      <c r="E68" s="41">
        <v>578957950.98000002</v>
      </c>
      <c r="F68" s="7">
        <f t="shared" si="0"/>
        <v>17.821676309387989</v>
      </c>
      <c r="G68" s="7">
        <f t="shared" si="1"/>
        <v>111.70305967748786</v>
      </c>
    </row>
    <row r="69" spans="1:7" ht="15.6" x14ac:dyDescent="0.3">
      <c r="A69" s="9" t="s">
        <v>66</v>
      </c>
      <c r="B69" s="12" t="s">
        <v>60</v>
      </c>
      <c r="C69" s="34">
        <v>2862410203.3000002</v>
      </c>
      <c r="D69" s="41">
        <v>14163359880.120001</v>
      </c>
      <c r="E69" s="41">
        <v>3678667094.4200001</v>
      </c>
      <c r="F69" s="7">
        <f t="shared" si="0"/>
        <v>25.973124495575778</v>
      </c>
      <c r="G69" s="7">
        <f t="shared" si="1"/>
        <v>128.51641914142698</v>
      </c>
    </row>
    <row r="70" spans="1:7" ht="15.6" x14ac:dyDescent="0.3">
      <c r="A70" s="9" t="s">
        <v>80</v>
      </c>
      <c r="B70" s="12" t="s">
        <v>73</v>
      </c>
      <c r="C70" s="34">
        <v>698444555.55999994</v>
      </c>
      <c r="D70" s="41">
        <v>4746501396.5600004</v>
      </c>
      <c r="E70" s="41">
        <v>743575340.09000003</v>
      </c>
      <c r="F70" s="7">
        <f t="shared" si="0"/>
        <v>15.665756269004829</v>
      </c>
      <c r="G70" s="7">
        <f t="shared" si="1"/>
        <v>106.46161304726832</v>
      </c>
    </row>
    <row r="71" spans="1:7" ht="15.6" x14ac:dyDescent="0.3">
      <c r="A71" s="9" t="s">
        <v>115</v>
      </c>
      <c r="B71" s="12" t="s">
        <v>105</v>
      </c>
      <c r="C71" s="34">
        <v>143564748.52000001</v>
      </c>
      <c r="D71" s="41">
        <v>872841843.63999999</v>
      </c>
      <c r="E71" s="41">
        <v>212511159.55000001</v>
      </c>
      <c r="F71" s="7">
        <f t="shared" si="0"/>
        <v>24.347040772445983</v>
      </c>
      <c r="G71" s="7">
        <f t="shared" si="1"/>
        <v>148.0246103174799</v>
      </c>
    </row>
    <row r="72" spans="1:7" ht="15.6" x14ac:dyDescent="0.3">
      <c r="A72" s="10" t="s">
        <v>40</v>
      </c>
      <c r="B72" s="11" t="s">
        <v>132</v>
      </c>
      <c r="C72" s="5">
        <f>C73+C74+C75+C76</f>
        <v>585772368.05000007</v>
      </c>
      <c r="D72" s="5">
        <f>D73+D74+D75+D76</f>
        <v>6441088288.71</v>
      </c>
      <c r="E72" s="5">
        <f>E73+E74+E75+E76</f>
        <v>895568559.2299999</v>
      </c>
      <c r="F72" s="6">
        <f t="shared" si="0"/>
        <v>13.903994466273051</v>
      </c>
      <c r="G72" s="6">
        <f t="shared" si="1"/>
        <v>152.88678812407832</v>
      </c>
    </row>
    <row r="73" spans="1:7" s="1" customFormat="1" ht="15.6" x14ac:dyDescent="0.3">
      <c r="A73" s="9" t="s">
        <v>38</v>
      </c>
      <c r="B73" s="12" t="s">
        <v>1</v>
      </c>
      <c r="C73" s="35">
        <v>129798356.65000001</v>
      </c>
      <c r="D73" s="41">
        <v>755113091.29999995</v>
      </c>
      <c r="E73" s="41">
        <v>113074877.14</v>
      </c>
      <c r="F73" s="7">
        <f t="shared" si="0"/>
        <v>14.974561882555989</v>
      </c>
      <c r="G73" s="7">
        <f t="shared" si="1"/>
        <v>87.115800275426665</v>
      </c>
    </row>
    <row r="74" spans="1:7" s="8" customFormat="1" ht="15.6" x14ac:dyDescent="0.3">
      <c r="A74" s="9" t="s">
        <v>114</v>
      </c>
      <c r="B74" s="12" t="s">
        <v>14</v>
      </c>
      <c r="C74" s="35">
        <v>140354226.22999999</v>
      </c>
      <c r="D74" s="41">
        <v>3466333642.48</v>
      </c>
      <c r="E74" s="41">
        <v>365920044.74000001</v>
      </c>
      <c r="F74" s="7">
        <f t="shared" si="0"/>
        <v>10.556400003036098</v>
      </c>
      <c r="G74" s="7">
        <f t="shared" si="1"/>
        <v>260.71181080102491</v>
      </c>
    </row>
    <row r="75" spans="1:7" ht="15.6" x14ac:dyDescent="0.3">
      <c r="A75" s="9" t="s">
        <v>31</v>
      </c>
      <c r="B75" s="12" t="s">
        <v>27</v>
      </c>
      <c r="C75" s="35">
        <v>309516367.58999997</v>
      </c>
      <c r="D75" s="41">
        <v>2177549121.6399999</v>
      </c>
      <c r="E75" s="41">
        <v>409415591.17000002</v>
      </c>
      <c r="F75" s="7">
        <f t="shared" si="0"/>
        <v>18.801669597315566</v>
      </c>
      <c r="G75" s="7">
        <f t="shared" ref="G75:G87" si="3">E75/C75*100</f>
        <v>132.27590978721076</v>
      </c>
    </row>
    <row r="76" spans="1:7" ht="16.8" customHeight="1" x14ac:dyDescent="0.3">
      <c r="A76" s="9" t="s">
        <v>142</v>
      </c>
      <c r="B76" s="12" t="s">
        <v>63</v>
      </c>
      <c r="C76" s="35">
        <v>6103417.5800000001</v>
      </c>
      <c r="D76" s="41">
        <v>42092433.289999999</v>
      </c>
      <c r="E76" s="41">
        <v>7158046.1799999997</v>
      </c>
      <c r="F76" s="7">
        <f t="shared" si="0"/>
        <v>17.005541425186635</v>
      </c>
      <c r="G76" s="7">
        <f t="shared" si="3"/>
        <v>117.27931255196862</v>
      </c>
    </row>
    <row r="77" spans="1:7" ht="15.6" x14ac:dyDescent="0.3">
      <c r="A77" s="10" t="s">
        <v>101</v>
      </c>
      <c r="B77" s="11" t="s">
        <v>106</v>
      </c>
      <c r="C77" s="5">
        <f>C78+C79+C80</f>
        <v>55454980.019999996</v>
      </c>
      <c r="D77" s="5">
        <f>D78+D79+D80</f>
        <v>247009701</v>
      </c>
      <c r="E77" s="5">
        <f>E78+E79+E80</f>
        <v>54385198.289999999</v>
      </c>
      <c r="F77" s="6">
        <f t="shared" ref="F77:F87" si="4">E77/D77*100</f>
        <v>22.01743416142186</v>
      </c>
      <c r="G77" s="6">
        <f t="shared" si="3"/>
        <v>98.070900522163782</v>
      </c>
    </row>
    <row r="78" spans="1:7" s="1" customFormat="1" ht="15.6" x14ac:dyDescent="0.3">
      <c r="A78" s="9" t="s">
        <v>122</v>
      </c>
      <c r="B78" s="12" t="s">
        <v>118</v>
      </c>
      <c r="C78" s="36">
        <v>18978019</v>
      </c>
      <c r="D78" s="41">
        <v>69235942</v>
      </c>
      <c r="E78" s="41">
        <v>19459157</v>
      </c>
      <c r="F78" s="7">
        <f t="shared" si="4"/>
        <v>28.105571236396266</v>
      </c>
      <c r="G78" s="7">
        <f t="shared" si="3"/>
        <v>102.53523826696558</v>
      </c>
    </row>
    <row r="79" spans="1:7" s="8" customFormat="1" ht="15.6" x14ac:dyDescent="0.3">
      <c r="A79" s="9" t="s">
        <v>141</v>
      </c>
      <c r="B79" s="12" t="s">
        <v>135</v>
      </c>
      <c r="C79" s="36">
        <v>28936876.039999999</v>
      </c>
      <c r="D79" s="41">
        <v>124241656</v>
      </c>
      <c r="E79" s="41">
        <v>24785222.329999998</v>
      </c>
      <c r="F79" s="7">
        <f t="shared" si="4"/>
        <v>19.949204741765513</v>
      </c>
      <c r="G79" s="7">
        <f t="shared" si="3"/>
        <v>85.652723174882155</v>
      </c>
    </row>
    <row r="80" spans="1:7" ht="16.2" customHeight="1" x14ac:dyDescent="0.3">
      <c r="A80" s="9" t="s">
        <v>88</v>
      </c>
      <c r="B80" s="12" t="s">
        <v>19</v>
      </c>
      <c r="C80" s="36">
        <v>7540084.9800000004</v>
      </c>
      <c r="D80" s="41">
        <v>53532103</v>
      </c>
      <c r="E80" s="41">
        <v>10140818.960000001</v>
      </c>
      <c r="F80" s="7">
        <f t="shared" si="4"/>
        <v>18.943434671341048</v>
      </c>
      <c r="G80" s="7">
        <f t="shared" si="3"/>
        <v>134.49210435821905</v>
      </c>
    </row>
    <row r="81" spans="1:7" ht="31.2" x14ac:dyDescent="0.3">
      <c r="A81" s="10" t="s">
        <v>152</v>
      </c>
      <c r="B81" s="11" t="s">
        <v>72</v>
      </c>
      <c r="C81" s="5">
        <f>C82</f>
        <v>40392408.670000002</v>
      </c>
      <c r="D81" s="5">
        <f>D82</f>
        <v>539413682.91999996</v>
      </c>
      <c r="E81" s="5">
        <f>E82</f>
        <v>82769230.040000007</v>
      </c>
      <c r="F81" s="6">
        <f t="shared" si="4"/>
        <v>15.344295604803085</v>
      </c>
      <c r="G81" s="6">
        <f t="shared" si="3"/>
        <v>204.91283576627569</v>
      </c>
    </row>
    <row r="82" spans="1:7" s="1" customFormat="1" ht="31.2" x14ac:dyDescent="0.3">
      <c r="A82" s="9" t="s">
        <v>153</v>
      </c>
      <c r="B82" s="12" t="s">
        <v>92</v>
      </c>
      <c r="C82" s="41">
        <v>40392408.670000002</v>
      </c>
      <c r="D82" s="41">
        <v>539413682.91999996</v>
      </c>
      <c r="E82" s="41">
        <v>82769230.040000007</v>
      </c>
      <c r="F82" s="7">
        <f t="shared" si="4"/>
        <v>15.344295604803085</v>
      </c>
      <c r="G82" s="7">
        <f t="shared" si="3"/>
        <v>204.91283576627569</v>
      </c>
    </row>
    <row r="83" spans="1:7" s="8" customFormat="1" ht="46.8" x14ac:dyDescent="0.3">
      <c r="A83" s="10" t="s">
        <v>151</v>
      </c>
      <c r="B83" s="11" t="s">
        <v>50</v>
      </c>
      <c r="C83" s="5">
        <f>C84+C85+C86</f>
        <v>0</v>
      </c>
      <c r="D83" s="5">
        <f>D84+D85+D86</f>
        <v>275704060.64999998</v>
      </c>
      <c r="E83" s="5">
        <f>E84+E85+E86</f>
        <v>0</v>
      </c>
      <c r="F83" s="6">
        <f t="shared" si="4"/>
        <v>0</v>
      </c>
      <c r="G83" s="6"/>
    </row>
    <row r="84" spans="1:7" s="1" customFormat="1" ht="46.8" x14ac:dyDescent="0.3">
      <c r="A84" s="9" t="s">
        <v>120</v>
      </c>
      <c r="B84" s="12" t="s">
        <v>62</v>
      </c>
      <c r="C84" s="19">
        <v>0</v>
      </c>
      <c r="D84" s="21">
        <v>0</v>
      </c>
      <c r="E84" s="21">
        <v>0</v>
      </c>
      <c r="F84" s="7"/>
      <c r="G84" s="7"/>
    </row>
    <row r="85" spans="1:7" s="8" customFormat="1" ht="15.6" x14ac:dyDescent="0.3">
      <c r="A85" s="9" t="s">
        <v>90</v>
      </c>
      <c r="B85" s="12" t="s">
        <v>76</v>
      </c>
      <c r="C85" s="19">
        <v>0</v>
      </c>
      <c r="D85" s="41">
        <v>31000000</v>
      </c>
      <c r="E85" s="21">
        <v>0</v>
      </c>
      <c r="F85" s="7">
        <f t="shared" si="4"/>
        <v>0</v>
      </c>
      <c r="G85" s="7"/>
    </row>
    <row r="86" spans="1:7" ht="15.6" x14ac:dyDescent="0.3">
      <c r="A86" s="9" t="s">
        <v>84</v>
      </c>
      <c r="B86" s="12" t="s">
        <v>97</v>
      </c>
      <c r="C86" s="19">
        <v>0</v>
      </c>
      <c r="D86" s="41">
        <v>244704060.65000001</v>
      </c>
      <c r="E86" s="21">
        <v>0</v>
      </c>
      <c r="F86" s="7">
        <f t="shared" si="4"/>
        <v>0</v>
      </c>
      <c r="G86" s="7"/>
    </row>
    <row r="87" spans="1:7" s="1" customFormat="1" ht="20.399999999999999" customHeight="1" x14ac:dyDescent="0.3">
      <c r="A87" s="47" t="s">
        <v>145</v>
      </c>
      <c r="B87" s="48"/>
      <c r="C87" s="16">
        <f>C7+C16+C20+C25+C37+C42+C47+C55+C59+C66+C72+C77+C81+C83</f>
        <v>18101010953.66</v>
      </c>
      <c r="D87" s="16">
        <f>D7+D16+D20+D25+D37+D42+D47+D55+D59+D66+D72+D77+D81+D83</f>
        <v>126905102025.47003</v>
      </c>
      <c r="E87" s="16">
        <f>E7+E16+E20+E25+E37+E42+E47+E55+E59+E66+E72+E77+E81+E83</f>
        <v>21370861091.460003</v>
      </c>
      <c r="F87" s="17">
        <f t="shared" si="4"/>
        <v>16.840033024969195</v>
      </c>
      <c r="G87" s="17">
        <f t="shared" si="3"/>
        <v>118.06446140589095</v>
      </c>
    </row>
  </sheetData>
  <mergeCells count="12">
    <mergeCell ref="A87:B87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31" header="0.15748031496062992" footer="0.17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2025-05-07T06:52:51Z</cp:lastPrinted>
  <dcterms:created xsi:type="dcterms:W3CDTF">2017-05-03T15:49:45Z</dcterms:created>
  <dcterms:modified xsi:type="dcterms:W3CDTF">2025-05-16T08:26:14Z</dcterms:modified>
</cp:coreProperties>
</file>