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Titles" localSheetId="0">Лист1!$5:$5</definedName>
    <definedName name="_xlnm.Print_Area" localSheetId="0">Лист1!$A$1:$H$39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3" i="1"/>
  <c r="H36" i="1"/>
  <c r="H35" i="1"/>
  <c r="H34" i="1"/>
  <c r="H33" i="1"/>
  <c r="H31" i="1"/>
  <c r="F31" i="1"/>
  <c r="D20" i="1"/>
  <c r="E20" i="1"/>
  <c r="C20" i="1"/>
  <c r="F15" i="1"/>
  <c r="F9" i="1"/>
  <c r="H37" i="1" l="1"/>
  <c r="H32" i="1"/>
  <c r="C38" i="1" l="1"/>
  <c r="H38" i="1" s="1"/>
  <c r="C13" i="1"/>
  <c r="C21" i="1" l="1"/>
  <c r="C39" i="1" s="1"/>
  <c r="H39" i="1" s="1"/>
  <c r="F34" i="1"/>
  <c r="F35" i="1" l="1"/>
  <c r="F33" i="1"/>
  <c r="F32" i="1"/>
  <c r="F30" i="1"/>
  <c r="F29" i="1"/>
  <c r="F28" i="1"/>
  <c r="F27" i="1"/>
  <c r="F26" i="1"/>
  <c r="E38" i="1"/>
  <c r="G31" i="1" s="1"/>
  <c r="D38" i="1"/>
  <c r="F37" i="1"/>
  <c r="F36" i="1"/>
  <c r="F25" i="1"/>
  <c r="F24" i="1"/>
  <c r="G36" i="1" l="1"/>
  <c r="G34" i="1"/>
  <c r="G29" i="1"/>
  <c r="G33" i="1"/>
  <c r="G24" i="1"/>
  <c r="G35" i="1"/>
  <c r="G25" i="1"/>
  <c r="G28" i="1"/>
  <c r="G37" i="1"/>
  <c r="G26" i="1"/>
  <c r="G30" i="1"/>
  <c r="G38" i="1"/>
  <c r="G27" i="1"/>
  <c r="G32" i="1"/>
  <c r="F38" i="1"/>
  <c r="F11" i="1"/>
  <c r="E13" i="1" l="1"/>
  <c r="D13" i="1" l="1"/>
  <c r="E21" i="1" l="1"/>
  <c r="G15" i="1" s="1"/>
  <c r="G9" i="1" l="1"/>
  <c r="G11" i="1"/>
  <c r="E39" i="1"/>
  <c r="G39" i="1" s="1"/>
  <c r="F16" i="1"/>
  <c r="F17" i="1"/>
  <c r="F18" i="1"/>
  <c r="D21" i="1"/>
  <c r="D39" i="1" s="1"/>
  <c r="F8" i="1"/>
  <c r="F10" i="1"/>
  <c r="F12" i="1"/>
  <c r="F39" i="1" l="1"/>
  <c r="F20" i="1"/>
  <c r="F13" i="1"/>
  <c r="F21" i="1" l="1"/>
  <c r="G13" i="1"/>
  <c r="G20" i="1"/>
  <c r="G17" i="1"/>
  <c r="G10" i="1"/>
  <c r="G18" i="1"/>
  <c r="G8" i="1"/>
  <c r="G12" i="1"/>
  <c r="G19" i="1"/>
  <c r="G16" i="1"/>
  <c r="G21" i="1"/>
</calcChain>
</file>

<file path=xl/sharedStrings.xml><?xml version="1.0" encoding="utf-8"?>
<sst xmlns="http://schemas.openxmlformats.org/spreadsheetml/2006/main" count="68" uniqueCount="54">
  <si>
    <t>№</t>
  </si>
  <si>
    <t>Федеральная служба государственной регистрации, кадастра и картографии</t>
  </si>
  <si>
    <t>Органы государственной власти Брянской области</t>
  </si>
  <si>
    <t>Управление имущественных отношений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</si>
  <si>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</si>
  <si>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</si>
  <si>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</si>
  <si>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</si>
  <si>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Федеральная налоговая служба</t>
  </si>
  <si>
    <t>Департамент финансов Брянской области</t>
  </si>
  <si>
    <t>Департамент экономического развития Брянской области</t>
  </si>
  <si>
    <t>Департамент сельского хозяйства Брянской области</t>
  </si>
  <si>
    <t>Департамент строительства Брянской области</t>
  </si>
  <si>
    <t>Управление лесами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</si>
  <si>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</si>
  <si>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</si>
  <si>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Приложение 2</t>
  </si>
  <si>
    <t>Удельный вес в общем объеме доходов, 
%</t>
  </si>
  <si>
    <t>Органы государственной власти Российской Федерации</t>
  </si>
  <si>
    <t>Министерство внутренних дел Российской Федерации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</si>
  <si>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</si>
  <si>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</si>
  <si>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</si>
  <si>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</si>
  <si>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</si>
  <si>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</si>
  <si>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</si>
  <si>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</si>
  <si>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</si>
  <si>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</si>
  <si>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</si>
  <si>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</si>
  <si>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25.</t>
  </si>
  <si>
    <t>Наименование</t>
  </si>
  <si>
    <t>Процент исполне-ния,        %</t>
  </si>
  <si>
    <t>НАЛОГОВЫЕ И НЕНАЛОГОВЫЕ ДОХОДЫ</t>
  </si>
  <si>
    <t>Другие органы государственной власти Российской Федерации</t>
  </si>
  <si>
    <t>Другие органы государственной власти Брянской области</t>
  </si>
  <si>
    <t>БЕЗВОЗМЕЗДНЫЕ ПОСТУПЛЕНИЯ</t>
  </si>
  <si>
    <t>Департамент социальной политики и занятости населения Брянской области</t>
  </si>
  <si>
    <t>ВСЕГО</t>
  </si>
  <si>
    <t>Итого по органам государственной власти Российской Федерации</t>
  </si>
  <si>
    <t>Итого по органам государственной власти Брянской области</t>
  </si>
  <si>
    <t>Итого налоговые и неналоговые доходы</t>
  </si>
  <si>
    <t>Итого безвозмездные поступления</t>
  </si>
  <si>
    <t>Департамент промышленности, транспорта и связи Брянской области</t>
  </si>
  <si>
    <t>14.</t>
  </si>
  <si>
    <t>Федеральная служба по надзору в сфере транспорта</t>
  </si>
  <si>
    <t xml:space="preserve">Исполнение доходов областного бюджета в разрезе администраторов доходов 
за  9 месяцев 2025 года </t>
  </si>
  <si>
    <t>Прогноз доходов на 2025 год,
тыс. рублей</t>
  </si>
  <si>
    <t>Кассовое исполнение 
за 9 месяцев 2025 года,
тыс. рублей</t>
  </si>
  <si>
    <t>Департамент физической культуры и спорта Брянской области</t>
  </si>
  <si>
    <t>Кассовое исполнение 
за 9 месяцев 2024 года,
тыс. рублей</t>
  </si>
  <si>
    <t>Темп роста 
к 9 месяцам 2024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</si>
</sst>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  <family val="2"/>
    </font>
    <font>
      <sz val="1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4" fillId="2" borderId="1">
      <alignment horizontal="right" vertical="top" shrinkToFit="1"/>
    </xf>
    <xf numFmtId="49" fontId="4" fillId="0" borderId="1">
      <alignment horizontal="left" vertical="top" wrapText="1"/>
    </xf>
    <xf numFmtId="4" fontId="7" fillId="2" borderId="1">
      <alignment horizontal="right" vertical="top" shrinkToFit="1"/>
    </xf>
    <xf numFmtId="4" fontId="8" fillId="3" borderId="1">
      <alignment horizontal="right" vertical="top" shrinkToFit="1"/>
    </xf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Protection="1">
      <alignment horizontal="left" vertical="top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shrinkToFit="1"/>
    </xf>
    <xf numFmtId="49" fontId="5" fillId="0" borderId="2" xfId="2" applyNumberFormat="1" applyFont="1" applyFill="1" applyBorder="1" applyProtection="1">
      <alignment horizontal="left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5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2" xfId="0" applyNumberFormat="1" applyFont="1" applyBorder="1" applyAlignment="1">
      <alignment horizontal="center" vertical="center" wrapText="1"/>
    </xf>
    <xf numFmtId="165" fontId="6" fillId="0" borderId="2" xfId="3" applyNumberFormat="1" applyFont="1" applyFill="1" applyBorder="1" applyAlignment="1" applyProtection="1">
      <alignment horizontal="center" vertical="center" shrinkToFit="1"/>
    </xf>
    <xf numFmtId="165" fontId="6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5" fontId="10" fillId="0" borderId="2" xfId="3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xl34" xfId="4"/>
    <cellStyle name="xl36" xfId="3"/>
    <cellStyle name="xl38" xfId="2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A23" zoomScale="120" zoomScaleNormal="120" zoomScaleSheetLayoutView="100" workbookViewId="0">
      <selection activeCell="C38" sqref="C38"/>
    </sheetView>
  </sheetViews>
  <sheetFormatPr defaultRowHeight="15" x14ac:dyDescent="0.25"/>
  <cols>
    <col min="1" max="1" width="3.28515625" bestFit="1" customWidth="1"/>
    <col min="2" max="2" width="47.7109375" customWidth="1"/>
    <col min="3" max="3" width="15.42578125" customWidth="1"/>
    <col min="4" max="4" width="14.140625" customWidth="1"/>
    <col min="5" max="5" width="13.42578125" customWidth="1"/>
    <col min="6" max="6" width="10.28515625" customWidth="1"/>
    <col min="7" max="7" width="11.85546875" customWidth="1"/>
    <col min="8" max="8" width="11.7109375" customWidth="1"/>
  </cols>
  <sheetData>
    <row r="1" spans="1:9" ht="15.75" x14ac:dyDescent="0.25">
      <c r="H1" s="2" t="s">
        <v>16</v>
      </c>
    </row>
    <row r="2" spans="1:9" ht="9.75" customHeight="1" x14ac:dyDescent="0.25">
      <c r="A2" s="1"/>
    </row>
    <row r="3" spans="1:9" ht="35.25" customHeight="1" x14ac:dyDescent="0.25">
      <c r="A3" s="35" t="s">
        <v>48</v>
      </c>
      <c r="B3" s="36"/>
      <c r="C3" s="36"/>
      <c r="D3" s="36"/>
      <c r="E3" s="36"/>
      <c r="F3" s="36"/>
      <c r="G3" s="36"/>
      <c r="H3" s="36"/>
    </row>
    <row r="4" spans="1:9" ht="14.25" customHeight="1" x14ac:dyDescent="0.25">
      <c r="H4" s="2"/>
    </row>
    <row r="5" spans="1:9" ht="96.75" customHeight="1" x14ac:dyDescent="0.25">
      <c r="A5" s="4" t="s">
        <v>0</v>
      </c>
      <c r="B5" s="5" t="s">
        <v>33</v>
      </c>
      <c r="C5" s="29" t="s">
        <v>52</v>
      </c>
      <c r="D5" s="5" t="s">
        <v>49</v>
      </c>
      <c r="E5" s="5" t="s">
        <v>50</v>
      </c>
      <c r="F5" s="6" t="s">
        <v>34</v>
      </c>
      <c r="G5" s="6" t="s">
        <v>17</v>
      </c>
      <c r="H5" s="6" t="s">
        <v>53</v>
      </c>
    </row>
    <row r="6" spans="1:9" ht="15.75" x14ac:dyDescent="0.25">
      <c r="A6" s="37" t="s">
        <v>35</v>
      </c>
      <c r="B6" s="38"/>
      <c r="C6" s="38"/>
      <c r="D6" s="38"/>
      <c r="E6" s="38"/>
      <c r="F6" s="38"/>
      <c r="G6" s="38"/>
      <c r="H6" s="39"/>
    </row>
    <row r="7" spans="1:9" ht="15.75" x14ac:dyDescent="0.25">
      <c r="A7" s="37" t="s">
        <v>18</v>
      </c>
      <c r="B7" s="38"/>
      <c r="C7" s="38"/>
      <c r="D7" s="38"/>
      <c r="E7" s="38"/>
      <c r="F7" s="38"/>
      <c r="G7" s="38"/>
      <c r="H7" s="39"/>
    </row>
    <row r="8" spans="1:9" ht="15.75" x14ac:dyDescent="0.25">
      <c r="A8" s="8" t="s">
        <v>20</v>
      </c>
      <c r="B8" s="10" t="s">
        <v>8</v>
      </c>
      <c r="C8" s="11">
        <v>37875770.5</v>
      </c>
      <c r="D8" s="11">
        <v>58182363.600000001</v>
      </c>
      <c r="E8" s="11">
        <v>41703944.600000001</v>
      </c>
      <c r="F8" s="9">
        <f t="shared" ref="F8:F13" si="0">E8/D8*100</f>
        <v>71.677982844959558</v>
      </c>
      <c r="G8" s="9">
        <f t="shared" ref="G8:G13" si="1">E8/$E$21*100</f>
        <v>91.040466844887248</v>
      </c>
      <c r="H8" s="7">
        <v>110.1</v>
      </c>
      <c r="I8" s="27"/>
    </row>
    <row r="9" spans="1:9" ht="31.5" x14ac:dyDescent="0.25">
      <c r="A9" s="8" t="s">
        <v>21</v>
      </c>
      <c r="B9" s="10" t="s">
        <v>19</v>
      </c>
      <c r="C9" s="11">
        <v>409845.7</v>
      </c>
      <c r="D9" s="11">
        <v>487815.1</v>
      </c>
      <c r="E9" s="11">
        <v>435376.9</v>
      </c>
      <c r="F9" s="9">
        <f t="shared" ref="F9" si="2">E9/D9*100</f>
        <v>89.250394257988333</v>
      </c>
      <c r="G9" s="9">
        <f t="shared" si="1"/>
        <v>0.95043566285285608</v>
      </c>
      <c r="H9" s="7">
        <v>106.2</v>
      </c>
      <c r="I9" s="27"/>
    </row>
    <row r="10" spans="1:9" ht="31.5" x14ac:dyDescent="0.25">
      <c r="A10" s="8" t="s">
        <v>22</v>
      </c>
      <c r="B10" s="10" t="s">
        <v>47</v>
      </c>
      <c r="C10" s="11">
        <v>175822.4</v>
      </c>
      <c r="D10" s="11">
        <v>28000</v>
      </c>
      <c r="E10" s="11">
        <v>13704.5</v>
      </c>
      <c r="F10" s="9">
        <f t="shared" si="0"/>
        <v>48.944642857142853</v>
      </c>
      <c r="G10" s="9">
        <f t="shared" si="1"/>
        <v>2.9917171860902515E-2</v>
      </c>
      <c r="H10" s="7">
        <v>7.8</v>
      </c>
      <c r="I10" s="27"/>
    </row>
    <row r="11" spans="1:9" ht="31.5" x14ac:dyDescent="0.25">
      <c r="A11" s="8" t="s">
        <v>23</v>
      </c>
      <c r="B11" s="10" t="s">
        <v>1</v>
      </c>
      <c r="C11" s="11">
        <v>43767.4</v>
      </c>
      <c r="D11" s="11">
        <v>105687.8</v>
      </c>
      <c r="E11" s="11">
        <v>52312.1</v>
      </c>
      <c r="F11" s="9">
        <f t="shared" ref="F11" si="3">E11/D11*100</f>
        <v>49.496819878926416</v>
      </c>
      <c r="G11" s="9">
        <f t="shared" si="1"/>
        <v>0.11419826233023593</v>
      </c>
      <c r="H11" s="7">
        <v>119.5</v>
      </c>
      <c r="I11" s="27"/>
    </row>
    <row r="12" spans="1:9" ht="31.5" x14ac:dyDescent="0.25">
      <c r="A12" s="8" t="s">
        <v>24</v>
      </c>
      <c r="B12" s="10" t="s">
        <v>36</v>
      </c>
      <c r="C12" s="11">
        <v>11531.5</v>
      </c>
      <c r="D12" s="11">
        <v>94</v>
      </c>
      <c r="E12" s="11">
        <v>974</v>
      </c>
      <c r="F12" s="9">
        <f t="shared" si="0"/>
        <v>1036.1702127659576</v>
      </c>
      <c r="G12" s="9">
        <f t="shared" si="1"/>
        <v>2.1262596513932685E-3</v>
      </c>
      <c r="H12" s="7">
        <v>8.4</v>
      </c>
      <c r="I12" s="27"/>
    </row>
    <row r="13" spans="1:9" s="18" customFormat="1" ht="30.75" customHeight="1" x14ac:dyDescent="0.25">
      <c r="A13" s="33" t="s">
        <v>41</v>
      </c>
      <c r="B13" s="34"/>
      <c r="C13" s="16">
        <f>SUM(C8:C12)</f>
        <v>38516737.5</v>
      </c>
      <c r="D13" s="16">
        <f>SUM(D8:D12)</f>
        <v>58803960.5</v>
      </c>
      <c r="E13" s="16">
        <f>SUM(E8:E12)</f>
        <v>42206312.100000001</v>
      </c>
      <c r="F13" s="14">
        <f t="shared" si="0"/>
        <v>71.774607936484145</v>
      </c>
      <c r="G13" s="14">
        <f t="shared" si="1"/>
        <v>92.137144201582629</v>
      </c>
      <c r="H13" s="17">
        <f>E13*100/C13</f>
        <v>109.57914620883973</v>
      </c>
      <c r="I13" s="27"/>
    </row>
    <row r="14" spans="1:9" ht="15.75" x14ac:dyDescent="0.25">
      <c r="A14" s="30" t="s">
        <v>2</v>
      </c>
      <c r="B14" s="30"/>
      <c r="C14" s="30"/>
      <c r="D14" s="30"/>
      <c r="E14" s="30"/>
      <c r="F14" s="30"/>
      <c r="G14" s="30"/>
      <c r="H14" s="30"/>
      <c r="I14" s="27"/>
    </row>
    <row r="15" spans="1:9" ht="21.75" customHeight="1" x14ac:dyDescent="0.25">
      <c r="A15" s="8" t="s">
        <v>20</v>
      </c>
      <c r="B15" s="23" t="s">
        <v>9</v>
      </c>
      <c r="C15" s="11">
        <v>2135945.7999999998</v>
      </c>
      <c r="D15" s="11">
        <v>3243397</v>
      </c>
      <c r="E15" s="11">
        <v>3063962.9</v>
      </c>
      <c r="F15" s="9">
        <f t="shared" ref="F15" si="4">E15/D15*100</f>
        <v>94.467710859940979</v>
      </c>
      <c r="G15" s="9">
        <f t="shared" ref="G15:G21" si="5">E15/$E$21*100</f>
        <v>6.6886865376138678</v>
      </c>
      <c r="H15" s="22">
        <v>143.4</v>
      </c>
      <c r="I15" s="27"/>
    </row>
    <row r="16" spans="1:9" ht="21.75" customHeight="1" x14ac:dyDescent="0.25">
      <c r="A16" s="8" t="s">
        <v>21</v>
      </c>
      <c r="B16" s="23" t="s">
        <v>13</v>
      </c>
      <c r="C16" s="11">
        <v>231337.7</v>
      </c>
      <c r="D16" s="11">
        <v>302376</v>
      </c>
      <c r="E16" s="11">
        <v>258599.2</v>
      </c>
      <c r="F16" s="9">
        <f t="shared" ref="F16:F21" si="6">E16/D16*100</f>
        <v>85.522395957351122</v>
      </c>
      <c r="G16" s="9">
        <f t="shared" si="5"/>
        <v>0.56452674008478243</v>
      </c>
      <c r="H16" s="22">
        <v>111.8</v>
      </c>
      <c r="I16" s="27"/>
    </row>
    <row r="17" spans="1:9" ht="31.5" x14ac:dyDescent="0.25">
      <c r="A17" s="8" t="s">
        <v>22</v>
      </c>
      <c r="B17" s="10" t="s">
        <v>3</v>
      </c>
      <c r="C17" s="11">
        <v>127085</v>
      </c>
      <c r="D17" s="11">
        <v>134049.79999999999</v>
      </c>
      <c r="E17" s="11">
        <v>150167.9</v>
      </c>
      <c r="F17" s="9">
        <f t="shared" si="6"/>
        <v>112.02396422821967</v>
      </c>
      <c r="G17" s="9">
        <f t="shared" si="5"/>
        <v>0.3278192471298349</v>
      </c>
      <c r="H17" s="3">
        <v>118.2</v>
      </c>
      <c r="I17" s="27"/>
    </row>
    <row r="18" spans="1:9" ht="31.5" x14ac:dyDescent="0.25">
      <c r="A18" s="8" t="s">
        <v>23</v>
      </c>
      <c r="B18" s="10" t="s">
        <v>37</v>
      </c>
      <c r="C18" s="11">
        <v>107854</v>
      </c>
      <c r="D18" s="11">
        <v>133371.79999999999</v>
      </c>
      <c r="E18" s="11">
        <v>129098</v>
      </c>
      <c r="F18" s="9">
        <f t="shared" si="6"/>
        <v>96.795574476763463</v>
      </c>
      <c r="G18" s="9">
        <f t="shared" si="5"/>
        <v>0.28182327358887899</v>
      </c>
      <c r="H18" s="3">
        <v>119.7</v>
      </c>
      <c r="I18" s="27"/>
    </row>
    <row r="19" spans="1:9" ht="47.25" hidden="1" customHeight="1" x14ac:dyDescent="0.25">
      <c r="A19" s="8" t="s">
        <v>32</v>
      </c>
      <c r="B19" s="12" t="s">
        <v>14</v>
      </c>
      <c r="C19" s="11"/>
      <c r="D19" s="28">
        <v>0</v>
      </c>
      <c r="E19" s="11">
        <v>0</v>
      </c>
      <c r="F19" s="9"/>
      <c r="G19" s="9">
        <f t="shared" si="5"/>
        <v>0</v>
      </c>
      <c r="H19" s="24">
        <v>0</v>
      </c>
      <c r="I19" s="27"/>
    </row>
    <row r="20" spans="1:9" s="18" customFormat="1" ht="32.25" customHeight="1" x14ac:dyDescent="0.25">
      <c r="A20" s="33" t="s">
        <v>42</v>
      </c>
      <c r="B20" s="34"/>
      <c r="C20" s="16">
        <f>SUM(C15:C18)</f>
        <v>2602222.5</v>
      </c>
      <c r="D20" s="16">
        <f>SUM(D15:D18)</f>
        <v>3813194.5999999996</v>
      </c>
      <c r="E20" s="16">
        <f>SUM(E15:E18)</f>
        <v>3601828</v>
      </c>
      <c r="F20" s="14">
        <f t="shared" si="6"/>
        <v>94.456967918710475</v>
      </c>
      <c r="G20" s="14">
        <f t="shared" si="5"/>
        <v>7.8628557984173648</v>
      </c>
      <c r="H20" s="15">
        <f>E20*100/C20</f>
        <v>138.41352920436282</v>
      </c>
      <c r="I20" s="27"/>
    </row>
    <row r="21" spans="1:9" ht="21.75" customHeight="1" x14ac:dyDescent="0.25">
      <c r="A21" s="31" t="s">
        <v>43</v>
      </c>
      <c r="B21" s="31"/>
      <c r="C21" s="26">
        <f>C13+C20</f>
        <v>41118960</v>
      </c>
      <c r="D21" s="19">
        <f>D20+D13</f>
        <v>62617155.100000001</v>
      </c>
      <c r="E21" s="13">
        <f>E20+E13</f>
        <v>45808140.100000001</v>
      </c>
      <c r="F21" s="14">
        <f t="shared" si="6"/>
        <v>73.155894781300915</v>
      </c>
      <c r="G21" s="14">
        <f t="shared" si="5"/>
        <v>100</v>
      </c>
      <c r="H21" s="15">
        <f>E21*100/C21</f>
        <v>111.40393652952312</v>
      </c>
      <c r="I21" s="27"/>
    </row>
    <row r="22" spans="1:9" ht="15.75" x14ac:dyDescent="0.25">
      <c r="A22" s="30" t="s">
        <v>38</v>
      </c>
      <c r="B22" s="30"/>
      <c r="C22" s="30"/>
      <c r="D22" s="30"/>
      <c r="E22" s="30"/>
      <c r="F22" s="30"/>
      <c r="G22" s="30"/>
      <c r="H22" s="30"/>
      <c r="I22" s="27"/>
    </row>
    <row r="23" spans="1:9" ht="15.75" x14ac:dyDescent="0.25">
      <c r="A23" s="30" t="s">
        <v>2</v>
      </c>
      <c r="B23" s="30"/>
      <c r="C23" s="30"/>
      <c r="D23" s="30"/>
      <c r="E23" s="30"/>
      <c r="F23" s="30"/>
      <c r="G23" s="30"/>
      <c r="H23" s="30"/>
      <c r="I23" s="27"/>
    </row>
    <row r="24" spans="1:9" ht="46.5" customHeight="1" x14ac:dyDescent="0.25">
      <c r="A24" s="8" t="s">
        <v>20</v>
      </c>
      <c r="B24" s="10" t="s">
        <v>4</v>
      </c>
      <c r="C24" s="11">
        <v>591468.9</v>
      </c>
      <c r="D24" s="11">
        <v>895783.5</v>
      </c>
      <c r="E24" s="11">
        <v>559149.69999999995</v>
      </c>
      <c r="F24" s="9">
        <f t="shared" ref="F24:F37" si="7">E24/D24*100</f>
        <v>62.420183001807906</v>
      </c>
      <c r="G24" s="9">
        <f t="shared" ref="G24:G38" si="8">E24/$E$38*100</f>
        <v>2.2080735457625353</v>
      </c>
      <c r="H24" s="7">
        <v>94.5</v>
      </c>
      <c r="I24" s="27"/>
    </row>
    <row r="25" spans="1:9" ht="17.25" customHeight="1" x14ac:dyDescent="0.25">
      <c r="A25" s="8" t="s">
        <v>21</v>
      </c>
      <c r="B25" s="10" t="s">
        <v>5</v>
      </c>
      <c r="C25" s="11">
        <v>1407909.9</v>
      </c>
      <c r="D25" s="11">
        <v>2692748.7</v>
      </c>
      <c r="E25" s="11">
        <v>2229430.1</v>
      </c>
      <c r="F25" s="9">
        <f t="shared" si="7"/>
        <v>82.793841846437431</v>
      </c>
      <c r="G25" s="9">
        <f t="shared" si="8"/>
        <v>8.8039850972587921</v>
      </c>
      <c r="H25" s="7">
        <v>158.4</v>
      </c>
      <c r="I25" s="27"/>
    </row>
    <row r="26" spans="1:9" ht="15.75" x14ac:dyDescent="0.25">
      <c r="A26" s="8" t="s">
        <v>22</v>
      </c>
      <c r="B26" s="23" t="s">
        <v>6</v>
      </c>
      <c r="C26" s="11">
        <v>345401.3</v>
      </c>
      <c r="D26" s="11">
        <v>147735.20000000001</v>
      </c>
      <c r="E26" s="11">
        <v>255526</v>
      </c>
      <c r="F26" s="9">
        <f t="shared" ref="F26:F35" si="9">E26/D26*100</f>
        <v>172.96216473799066</v>
      </c>
      <c r="G26" s="9">
        <f t="shared" si="8"/>
        <v>1.009068234954821</v>
      </c>
      <c r="H26" s="7">
        <v>74</v>
      </c>
      <c r="I26" s="27"/>
    </row>
    <row r="27" spans="1:9" ht="31.5" x14ac:dyDescent="0.25">
      <c r="A27" s="8" t="s">
        <v>23</v>
      </c>
      <c r="B27" s="10" t="s">
        <v>7</v>
      </c>
      <c r="C27" s="11">
        <v>2618027.6</v>
      </c>
      <c r="D27" s="11">
        <v>2921893.1</v>
      </c>
      <c r="E27" s="11">
        <v>2164972.6</v>
      </c>
      <c r="F27" s="9">
        <f t="shared" si="9"/>
        <v>74.094859938578864</v>
      </c>
      <c r="G27" s="9">
        <f t="shared" si="8"/>
        <v>8.5494434233993797</v>
      </c>
      <c r="H27" s="7">
        <v>82.7</v>
      </c>
      <c r="I27" s="27"/>
    </row>
    <row r="28" spans="1:9" ht="28.5" customHeight="1" x14ac:dyDescent="0.25">
      <c r="A28" s="8" t="s">
        <v>24</v>
      </c>
      <c r="B28" s="10" t="s">
        <v>11</v>
      </c>
      <c r="C28" s="11">
        <v>3717844.6</v>
      </c>
      <c r="D28" s="11">
        <v>5404730.9000000004</v>
      </c>
      <c r="E28" s="11">
        <v>3219128.4</v>
      </c>
      <c r="F28" s="9">
        <f t="shared" si="9"/>
        <v>59.56130766843544</v>
      </c>
      <c r="G28" s="9">
        <f t="shared" si="8"/>
        <v>12.712288427326129</v>
      </c>
      <c r="H28" s="7">
        <v>86.6</v>
      </c>
      <c r="I28" s="27"/>
    </row>
    <row r="29" spans="1:9" ht="15.75" x14ac:dyDescent="0.25">
      <c r="A29" s="8" t="s">
        <v>25</v>
      </c>
      <c r="B29" s="23" t="s">
        <v>9</v>
      </c>
      <c r="C29" s="11">
        <v>13772869.5</v>
      </c>
      <c r="D29" s="11">
        <v>16933066.300000001</v>
      </c>
      <c r="E29" s="11">
        <v>12999469.300000001</v>
      </c>
      <c r="F29" s="9">
        <f t="shared" si="9"/>
        <v>76.76973012265357</v>
      </c>
      <c r="G29" s="9">
        <f t="shared" si="8"/>
        <v>51.334703873188573</v>
      </c>
      <c r="H29" s="7">
        <v>94.4</v>
      </c>
      <c r="I29" s="27"/>
    </row>
    <row r="30" spans="1:9" ht="15.75" customHeight="1" x14ac:dyDescent="0.25">
      <c r="A30" s="8" t="s">
        <v>26</v>
      </c>
      <c r="B30" s="10" t="s">
        <v>12</v>
      </c>
      <c r="C30" s="11">
        <v>1594613.4</v>
      </c>
      <c r="D30" s="11">
        <v>1801563.4</v>
      </c>
      <c r="E30" s="11">
        <v>2060485.8</v>
      </c>
      <c r="F30" s="9">
        <f t="shared" si="9"/>
        <v>114.37209481498127</v>
      </c>
      <c r="G30" s="9">
        <f t="shared" si="8"/>
        <v>8.1368266609091542</v>
      </c>
      <c r="H30" s="21">
        <v>129.19999999999999</v>
      </c>
      <c r="I30" s="27"/>
    </row>
    <row r="31" spans="1:9" ht="31.5" x14ac:dyDescent="0.25">
      <c r="A31" s="8" t="s">
        <v>27</v>
      </c>
      <c r="B31" s="10" t="s">
        <v>39</v>
      </c>
      <c r="C31" s="11">
        <v>1387346.8</v>
      </c>
      <c r="D31" s="11">
        <v>2040693.7</v>
      </c>
      <c r="E31" s="11">
        <v>1290227.2</v>
      </c>
      <c r="F31" s="9">
        <f t="shared" ref="F31" si="10">E31/D31*100</f>
        <v>63.224931796476859</v>
      </c>
      <c r="G31" s="9">
        <f t="shared" si="8"/>
        <v>5.0950873233827503</v>
      </c>
      <c r="H31" s="7">
        <f t="shared" ref="H31:H39" si="11">E31*100/C31</f>
        <v>92.9996162459163</v>
      </c>
      <c r="I31" s="27"/>
    </row>
    <row r="32" spans="1:9" ht="31.5" x14ac:dyDescent="0.25">
      <c r="A32" s="8" t="s">
        <v>28</v>
      </c>
      <c r="B32" s="10" t="s">
        <v>51</v>
      </c>
      <c r="C32" s="11">
        <v>40134.800000000003</v>
      </c>
      <c r="D32" s="11">
        <v>41945.9</v>
      </c>
      <c r="E32" s="11">
        <v>19966.900000000001</v>
      </c>
      <c r="F32" s="9">
        <f t="shared" si="9"/>
        <v>47.601553429536622</v>
      </c>
      <c r="G32" s="9">
        <f t="shared" si="8"/>
        <v>7.8848980301493454E-2</v>
      </c>
      <c r="H32" s="7">
        <f t="shared" si="11"/>
        <v>49.749593868662608</v>
      </c>
      <c r="I32" s="27"/>
    </row>
    <row r="33" spans="1:9" ht="15.75" x14ac:dyDescent="0.25">
      <c r="A33" s="8" t="s">
        <v>28</v>
      </c>
      <c r="B33" s="10" t="s">
        <v>13</v>
      </c>
      <c r="C33" s="11">
        <v>371365</v>
      </c>
      <c r="D33" s="11">
        <v>524741.19999999995</v>
      </c>
      <c r="E33" s="11">
        <v>354440.5</v>
      </c>
      <c r="F33" s="9">
        <f t="shared" si="9"/>
        <v>67.545773040119599</v>
      </c>
      <c r="G33" s="9">
        <f t="shared" si="8"/>
        <v>1.399680070644491</v>
      </c>
      <c r="H33" s="7">
        <f t="shared" si="11"/>
        <v>95.442623833694611</v>
      </c>
      <c r="I33" s="27"/>
    </row>
    <row r="34" spans="1:9" ht="33.75" customHeight="1" x14ac:dyDescent="0.25">
      <c r="A34" s="8" t="s">
        <v>29</v>
      </c>
      <c r="B34" s="10" t="s">
        <v>45</v>
      </c>
      <c r="C34" s="11">
        <v>34523.300000000003</v>
      </c>
      <c r="D34" s="11">
        <v>125066</v>
      </c>
      <c r="E34" s="11">
        <v>30797.200000000001</v>
      </c>
      <c r="F34" s="9">
        <f t="shared" si="9"/>
        <v>24.624758127708571</v>
      </c>
      <c r="G34" s="9">
        <f t="shared" si="8"/>
        <v>0.12161766804767661</v>
      </c>
      <c r="H34" s="7">
        <f t="shared" si="11"/>
        <v>89.206999330886674</v>
      </c>
      <c r="I34" s="27"/>
    </row>
    <row r="35" spans="1:9" ht="31.5" x14ac:dyDescent="0.25">
      <c r="A35" s="8" t="s">
        <v>30</v>
      </c>
      <c r="B35" s="10" t="s">
        <v>10</v>
      </c>
      <c r="C35" s="11">
        <v>98368.2</v>
      </c>
      <c r="D35" s="11">
        <v>19149.400000000001</v>
      </c>
      <c r="E35" s="11">
        <v>28890.6</v>
      </c>
      <c r="F35" s="9">
        <f t="shared" si="9"/>
        <v>150.86947893928792</v>
      </c>
      <c r="G35" s="9">
        <f t="shared" si="8"/>
        <v>0.11408853403875045</v>
      </c>
      <c r="H35" s="7">
        <f t="shared" si="11"/>
        <v>29.36985733194264</v>
      </c>
      <c r="I35" s="27"/>
    </row>
    <row r="36" spans="1:9" ht="31.5" x14ac:dyDescent="0.25">
      <c r="A36" s="8" t="s">
        <v>31</v>
      </c>
      <c r="B36" s="10" t="s">
        <v>15</v>
      </c>
      <c r="C36" s="11">
        <v>34605.300000000003</v>
      </c>
      <c r="D36" s="11">
        <v>54362.7</v>
      </c>
      <c r="E36" s="11">
        <v>80814.899999999994</v>
      </c>
      <c r="F36" s="9">
        <f t="shared" si="7"/>
        <v>148.65873107847844</v>
      </c>
      <c r="G36" s="9">
        <f t="shared" si="8"/>
        <v>0.31913679430292946</v>
      </c>
      <c r="H36" s="7">
        <f t="shared" si="11"/>
        <v>233.5333027021872</v>
      </c>
      <c r="I36" s="27"/>
    </row>
    <row r="37" spans="1:9" ht="31.5" x14ac:dyDescent="0.25">
      <c r="A37" s="8" t="s">
        <v>46</v>
      </c>
      <c r="B37" s="10" t="s">
        <v>37</v>
      </c>
      <c r="C37" s="11">
        <v>31348.2</v>
      </c>
      <c r="D37" s="11">
        <v>28889.599999999999</v>
      </c>
      <c r="E37" s="11">
        <v>29666.2</v>
      </c>
      <c r="F37" s="9">
        <f t="shared" si="7"/>
        <v>102.68816459902526</v>
      </c>
      <c r="G37" s="9">
        <f t="shared" si="8"/>
        <v>0.11715136648253685</v>
      </c>
      <c r="H37" s="7">
        <f t="shared" si="11"/>
        <v>94.634460670788116</v>
      </c>
      <c r="I37" s="27"/>
    </row>
    <row r="38" spans="1:9" s="18" customFormat="1" ht="15.75" x14ac:dyDescent="0.25">
      <c r="A38" s="31" t="s">
        <v>44</v>
      </c>
      <c r="B38" s="31"/>
      <c r="C38" s="25">
        <f>SUM(C24:C37)</f>
        <v>26045826.799999997</v>
      </c>
      <c r="D38" s="16">
        <f>SUM(D24:D37)</f>
        <v>33632369.600000001</v>
      </c>
      <c r="E38" s="16">
        <f>SUM(E24:E37)</f>
        <v>25322965.399999999</v>
      </c>
      <c r="F38" s="14">
        <f t="shared" ref="F38:F39" si="12">E38/D38*100</f>
        <v>75.293432193965899</v>
      </c>
      <c r="G38" s="14">
        <f t="shared" si="8"/>
        <v>100</v>
      </c>
      <c r="H38" s="17">
        <f t="shared" si="11"/>
        <v>97.224655582828348</v>
      </c>
      <c r="I38" s="27"/>
    </row>
    <row r="39" spans="1:9" s="20" customFormat="1" ht="15.75" x14ac:dyDescent="0.25">
      <c r="A39" s="32" t="s">
        <v>40</v>
      </c>
      <c r="B39" s="32"/>
      <c r="C39" s="25">
        <f>C21+C38</f>
        <v>67164786.799999997</v>
      </c>
      <c r="D39" s="19">
        <f>D38+D21</f>
        <v>96249524.700000003</v>
      </c>
      <c r="E39" s="19">
        <f>E38+E21</f>
        <v>71131105.5</v>
      </c>
      <c r="F39" s="14">
        <f t="shared" si="12"/>
        <v>73.902812218250887</v>
      </c>
      <c r="G39" s="14">
        <f>E39/$E$39*100</f>
        <v>100</v>
      </c>
      <c r="H39" s="17">
        <f t="shared" si="11"/>
        <v>105.90535441110043</v>
      </c>
      <c r="I39" s="27"/>
    </row>
    <row r="40" spans="1:9" x14ac:dyDescent="0.25">
      <c r="I40" s="27"/>
    </row>
    <row r="41" spans="1:9" x14ac:dyDescent="0.25">
      <c r="I41" s="27"/>
    </row>
  </sheetData>
  <mergeCells count="11">
    <mergeCell ref="A3:H3"/>
    <mergeCell ref="A7:H7"/>
    <mergeCell ref="A13:B13"/>
    <mergeCell ref="A14:H14"/>
    <mergeCell ref="A6:H6"/>
    <mergeCell ref="A23:H23"/>
    <mergeCell ref="A38:B38"/>
    <mergeCell ref="A39:B39"/>
    <mergeCell ref="A22:H22"/>
    <mergeCell ref="A20:B20"/>
    <mergeCell ref="A21:B21"/>
  </mergeCells>
  <pageMargins left="0.78740157480314965" right="0.19685039370078741" top="0.39370078740157483" bottom="0.47244094488188981" header="0.31496062992125984" footer="0.31496062992125984"/>
  <pageSetup paperSize="9" scale="72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2025-11-20T13:33:08Z</dcterms:modified>
</cp:coreProperties>
</file>