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0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F88" i="1"/>
  <c r="D88" i="1"/>
  <c r="E91" i="1"/>
  <c r="F91" i="1"/>
  <c r="E83" i="1"/>
  <c r="F83" i="1"/>
  <c r="E77" i="1"/>
  <c r="F77" i="1"/>
  <c r="E70" i="1"/>
  <c r="F70" i="1"/>
  <c r="E62" i="1"/>
  <c r="F62" i="1"/>
  <c r="E58" i="1"/>
  <c r="F58" i="1"/>
  <c r="E49" i="1"/>
  <c r="F49" i="1"/>
  <c r="E43" i="1"/>
  <c r="F43" i="1"/>
  <c r="E37" i="1"/>
  <c r="F37" i="1"/>
  <c r="D25" i="1"/>
  <c r="F25" i="1"/>
  <c r="E25" i="1"/>
  <c r="E19" i="1"/>
  <c r="F19" i="1"/>
  <c r="D19" i="1"/>
  <c r="E14" i="1" l="1"/>
  <c r="F14" i="1"/>
  <c r="D14" i="1"/>
  <c r="E4" i="1"/>
  <c r="F4" i="1"/>
  <c r="H5" i="1" l="1"/>
  <c r="H6" i="1"/>
  <c r="H7" i="1"/>
  <c r="H8" i="1"/>
  <c r="H9" i="1"/>
  <c r="H10" i="1"/>
  <c r="H12" i="1"/>
  <c r="H15" i="1"/>
  <c r="H16" i="1"/>
  <c r="H21" i="1"/>
  <c r="H22" i="1"/>
  <c r="H23" i="1"/>
  <c r="H26" i="1"/>
  <c r="H29" i="1"/>
  <c r="H31" i="1"/>
  <c r="H32" i="1"/>
  <c r="H33" i="1"/>
  <c r="H34" i="1"/>
  <c r="H35" i="1"/>
  <c r="H38" i="1"/>
  <c r="H39" i="1"/>
  <c r="H41" i="1"/>
  <c r="H47" i="1"/>
  <c r="H50" i="1"/>
  <c r="H51" i="1"/>
  <c r="H52" i="1"/>
  <c r="H53" i="1"/>
  <c r="H54" i="1"/>
  <c r="H55" i="1"/>
  <c r="H56" i="1"/>
  <c r="H59" i="1"/>
  <c r="H60" i="1"/>
  <c r="H63" i="1"/>
  <c r="H64" i="1"/>
  <c r="H65" i="1"/>
  <c r="H66" i="1"/>
  <c r="H67" i="1"/>
  <c r="H68" i="1"/>
  <c r="H71" i="1"/>
  <c r="H72" i="1"/>
  <c r="H73" i="1"/>
  <c r="H74" i="1"/>
  <c r="H75" i="1"/>
  <c r="H78" i="1"/>
  <c r="H79" i="1"/>
  <c r="H80" i="1"/>
  <c r="H81" i="1"/>
  <c r="H84" i="1"/>
  <c r="H85" i="1"/>
  <c r="H86" i="1"/>
  <c r="H92" i="1"/>
  <c r="H93" i="1"/>
  <c r="H94" i="1"/>
  <c r="G5" i="1"/>
  <c r="G6" i="1"/>
  <c r="G7" i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G49" i="1"/>
  <c r="G51" i="1"/>
  <c r="G52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7" i="1"/>
  <c r="G78" i="1"/>
  <c r="G79" i="1"/>
  <c r="G80" i="1"/>
  <c r="G81" i="1"/>
  <c r="G83" i="1"/>
  <c r="G84" i="1"/>
  <c r="G85" i="1"/>
  <c r="G86" i="1"/>
  <c r="G88" i="1"/>
  <c r="G89" i="1"/>
  <c r="G91" i="1"/>
  <c r="G92" i="1"/>
  <c r="G93" i="1"/>
  <c r="G94" i="1"/>
  <c r="G4" i="1"/>
  <c r="F95" i="1" l="1"/>
  <c r="E95" i="1"/>
  <c r="D91" i="1"/>
  <c r="H91" i="1" s="1"/>
  <c r="D83" i="1"/>
  <c r="H83" i="1" s="1"/>
  <c r="D77" i="1"/>
  <c r="H77" i="1" s="1"/>
  <c r="D70" i="1"/>
  <c r="H70" i="1" s="1"/>
  <c r="D62" i="1"/>
  <c r="H62" i="1" s="1"/>
  <c r="D58" i="1"/>
  <c r="H58" i="1" s="1"/>
  <c r="D49" i="1"/>
  <c r="H49" i="1" s="1"/>
  <c r="D43" i="1"/>
  <c r="H43" i="1" s="1"/>
  <c r="D37" i="1"/>
  <c r="H37" i="1" s="1"/>
  <c r="H25" i="1"/>
  <c r="H19" i="1"/>
  <c r="H14" i="1"/>
  <c r="D4" i="1"/>
  <c r="G95" i="1" l="1"/>
  <c r="D95" i="1"/>
  <c r="H95" i="1" s="1"/>
  <c r="H4" i="1"/>
</calcChain>
</file>

<file path=xl/sharedStrings.xml><?xml version="1.0" encoding="utf-8"?>
<sst xmlns="http://schemas.openxmlformats.org/spreadsheetml/2006/main" count="231" uniqueCount="104">
  <si>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</si>
  <si>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</si>
  <si>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</si>
  <si>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</si>
  <si>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</si>
  <si>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</si>
  <si>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</si>
  <si>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</si>
  <si>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01</t>
  </si>
  <si>
    <t>02</t>
  </si>
  <si>
    <t>03</t>
  </si>
  <si>
    <t>04</t>
  </si>
  <si>
    <t>05</t>
  </si>
  <si>
    <t>06</t>
  </si>
  <si>
    <t>07</t>
  </si>
  <si>
    <t>11</t>
  </si>
  <si>
    <t>13</t>
  </si>
  <si>
    <t>Рз</t>
  </si>
  <si>
    <t>Пр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</si>
  <si>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</si>
  <si>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</si>
  <si>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</si>
  <si>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</si>
  <si>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</si>
  <si>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</si>
  <si>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</si>
  <si>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</si>
  <si>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</si>
  <si>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</si>
  <si>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</si>
  <si>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</si>
  <si>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</si>
  <si>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</si>
  <si>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</si>
  <si>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</si>
  <si>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</si>
  <si>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</si>
  <si>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10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</si>
  <si>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</si>
  <si>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</si>
  <si>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</si>
  <si>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</si>
  <si>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</si>
  <si>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</si>
  <si>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</si>
  <si>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</si>
  <si>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</si>
  <si>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</si>
  <si>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</si>
  <si>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</si>
  <si>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</si>
  <si>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</si>
  <si>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</si>
  <si>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</si>
  <si>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</si>
  <si>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</si>
  <si>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</si>
  <si>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</si>
  <si>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</si>
  <si>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</si>
  <si>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</si>
  <si>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</si>
  <si>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</si>
  <si>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</si>
  <si>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</si>
  <si>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</si>
  <si>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</si>
  <si>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</si>
  <si>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</si>
  <si>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</si>
  <si>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</si>
  <si>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</si>
  <si>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</si>
  <si>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</si>
  <si>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</si>
  <si>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</si>
  <si>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</si>
  <si>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</si>
  <si>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</si>
  <si>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</si>
  <si>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</si>
  <si>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ИТОГО:</t>
  </si>
  <si>
    <t>Дополнительное образование детей</t>
  </si>
  <si>
    <t>Прикладные научные исследования в области охраны окружающей среды</t>
  </si>
  <si>
    <t>Благоустройство</t>
  </si>
  <si>
    <t>Экологический контроль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</si>
  <si>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</si>
  <si>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
</t>
  </si>
  <si>
    <t>Защита населения и территории от чрезвычайных ситуаций природного и техногенного характера, пожарная безопасность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</si>
  <si>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</si>
  <si>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</si>
  <si>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Другие вопросы в области национальной обороны</t>
  </si>
  <si>
    <t>Гражданская оборона</t>
  </si>
  <si>
    <t>Топливно-энергетический комплекс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</si>
  <si>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</si>
  <si>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-</t>
  </si>
  <si>
    <r>
      <t>Приложение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3</t>
    </r>
  </si>
  <si>
    <t>Процент исполнения, 
%</t>
  </si>
  <si>
    <t>Кассовое исполнение 
за 1 квартал 2023 года, 
тыс. рублей</t>
  </si>
  <si>
    <t>Кассовое исполнение 
за 1 квартал 2024 года, 
тыс. рублей</t>
  </si>
  <si>
    <t>Утверждено сводной бюджетной росписью на 2024 год, 
тыс. рублей</t>
  </si>
  <si>
    <t>Исполнение расходов областного бюджета по разделам и подразделам бюджетной классификации расходов бюджетов 
за 1 квартал 2024 года</t>
  </si>
  <si>
    <t>Наименование</t>
  </si>
  <si>
    <t>Темп роста 
к 1 кварталу 2023 года, 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</si>
</sst>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 Cyr"/>
      <family val="2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Arial CYR"/>
    </font>
    <font>
      <sz val="1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33" borderId="0"/>
    <xf numFmtId="0" fontId="27" fillId="0" borderId="0"/>
    <xf numFmtId="4" fontId="30" fillId="34" borderId="13">
      <alignment horizontal="right" vertical="top" shrinkToFit="1"/>
    </xf>
    <xf numFmtId="0" fontId="30" fillId="0" borderId="13">
      <alignment vertical="top" wrapText="1"/>
    </xf>
  </cellStyleXfs>
  <cellXfs count="143">
    <xf numFmtId="0" fontId="0" fillId="0" borderId="0" xfId="0"/>
    <xf numFmtId="0" fontId="0" fillId="0" borderId="0" xfId="0"/>
    <xf numFmtId="0" fontId="0" fillId="0" borderId="0" xfId="0" applyBorder="1"/>
    <xf numFmtId="164" fontId="19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6" fillId="0" borderId="0" xfId="0" applyNumberFormat="1" applyFont="1"/>
    <xf numFmtId="166" fontId="0" fillId="0" borderId="0" xfId="0" applyNumberFormat="1"/>
    <xf numFmtId="0" fontId="0" fillId="0" borderId="0" xfId="0" applyFill="1"/>
    <xf numFmtId="164" fontId="25" fillId="0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9" fontId="19" fillId="0" borderId="0" xfId="247" applyNumberFormat="1" applyFont="1" applyFill="1" applyBorder="1" applyAlignment="1">
      <alignment horizontal="center" vertical="center"/>
    </xf>
    <xf numFmtId="49" fontId="22" fillId="0" borderId="10" xfId="254" applyNumberFormat="1" applyFont="1" applyFill="1" applyBorder="1" applyAlignment="1">
      <alignment horizontal="center" vertical="center"/>
    </xf>
    <xf numFmtId="49" fontId="19" fillId="0" borderId="10" xfId="254" applyNumberFormat="1" applyFont="1" applyFill="1" applyBorder="1" applyAlignment="1">
      <alignment horizontal="center" vertical="center"/>
    </xf>
    <xf numFmtId="49" fontId="19" fillId="0" borderId="11" xfId="254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49" fontId="22" fillId="0" borderId="10" xfId="44" applyNumberFormat="1" applyFont="1" applyFill="1" applyBorder="1" applyAlignment="1">
      <alignment horizontal="center" vertical="center"/>
    </xf>
    <xf numFmtId="0" fontId="22" fillId="0" borderId="11" xfId="44" applyFont="1" applyFill="1" applyBorder="1" applyAlignment="1">
      <alignment horizontal="center" vertical="center"/>
    </xf>
    <xf numFmtId="49" fontId="19" fillId="0" borderId="10" xfId="44" applyNumberFormat="1" applyFont="1" applyFill="1" applyBorder="1" applyAlignment="1">
      <alignment horizontal="center" vertical="center"/>
    </xf>
    <xf numFmtId="49" fontId="19" fillId="0" borderId="11" xfId="44" applyNumberFormat="1" applyFont="1" applyFill="1" applyBorder="1" applyAlignment="1">
      <alignment horizontal="center" vertical="center"/>
    </xf>
    <xf numFmtId="49" fontId="22" fillId="0" borderId="0" xfId="217" applyNumberFormat="1" applyFont="1" applyFill="1" applyBorder="1" applyAlignment="1">
      <alignment horizontal="center" vertical="center"/>
    </xf>
    <xf numFmtId="0" fontId="22" fillId="0" borderId="0" xfId="217" applyFont="1" applyFill="1" applyBorder="1" applyAlignment="1">
      <alignment horizontal="center" vertical="center"/>
    </xf>
    <xf numFmtId="49" fontId="22" fillId="0" borderId="10" xfId="217" applyNumberFormat="1" applyFont="1" applyFill="1" applyBorder="1" applyAlignment="1">
      <alignment horizontal="center" vertical="center"/>
    </xf>
    <xf numFmtId="0" fontId="22" fillId="0" borderId="11" xfId="217" applyFont="1" applyFill="1" applyBorder="1" applyAlignment="1">
      <alignment horizontal="center" vertical="center"/>
    </xf>
    <xf numFmtId="49" fontId="19" fillId="0" borderId="10" xfId="217" applyNumberFormat="1" applyFont="1" applyFill="1" applyBorder="1" applyAlignment="1">
      <alignment horizontal="center" vertical="center"/>
    </xf>
    <xf numFmtId="49" fontId="19" fillId="0" borderId="11" xfId="217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49" fontId="22" fillId="0" borderId="10" xfId="227" applyNumberFormat="1" applyFont="1" applyFill="1" applyBorder="1" applyAlignment="1">
      <alignment horizontal="center" vertical="center"/>
    </xf>
    <xf numFmtId="0" fontId="22" fillId="0" borderId="11" xfId="227" applyFont="1" applyFill="1" applyBorder="1" applyAlignment="1">
      <alignment horizontal="center" vertical="center"/>
    </xf>
    <xf numFmtId="49" fontId="19" fillId="0" borderId="10" xfId="227" applyNumberFormat="1" applyFont="1" applyFill="1" applyBorder="1" applyAlignment="1">
      <alignment horizontal="center" vertical="center"/>
    </xf>
    <xf numFmtId="49" fontId="19" fillId="0" borderId="11" xfId="227" applyNumberFormat="1" applyFont="1" applyFill="1" applyBorder="1" applyAlignment="1">
      <alignment horizontal="center" vertical="center"/>
    </xf>
    <xf numFmtId="49" fontId="19" fillId="0" borderId="0" xfId="227" applyNumberFormat="1" applyFont="1" applyFill="1" applyBorder="1" applyAlignment="1">
      <alignment horizontal="center" vertical="center"/>
    </xf>
    <xf numFmtId="49" fontId="22" fillId="0" borderId="10" xfId="233" applyNumberFormat="1" applyFont="1" applyFill="1" applyBorder="1" applyAlignment="1">
      <alignment horizontal="center" vertical="center"/>
    </xf>
    <xf numFmtId="49" fontId="22" fillId="0" borderId="11" xfId="233" applyNumberFormat="1" applyFont="1" applyFill="1" applyBorder="1" applyAlignment="1">
      <alignment horizontal="center" vertical="center"/>
    </xf>
    <xf numFmtId="49" fontId="19" fillId="0" borderId="10" xfId="233" applyNumberFormat="1" applyFont="1" applyFill="1" applyBorder="1" applyAlignment="1">
      <alignment horizontal="center" vertical="center"/>
    </xf>
    <xf numFmtId="49" fontId="19" fillId="0" borderId="11" xfId="233" applyNumberFormat="1" applyFont="1" applyFill="1" applyBorder="1" applyAlignment="1">
      <alignment horizontal="center" vertical="center"/>
    </xf>
    <xf numFmtId="49" fontId="19" fillId="0" borderId="0" xfId="233" applyNumberFormat="1" applyFont="1" applyFill="1" applyBorder="1" applyAlignment="1">
      <alignment horizontal="center" vertical="center"/>
    </xf>
    <xf numFmtId="49" fontId="22" fillId="0" borderId="10" xfId="238" applyNumberFormat="1" applyFont="1" applyFill="1" applyBorder="1" applyAlignment="1">
      <alignment horizontal="center" vertical="center"/>
    </xf>
    <xf numFmtId="49" fontId="22" fillId="0" borderId="11" xfId="238" applyNumberFormat="1" applyFont="1" applyFill="1" applyBorder="1" applyAlignment="1">
      <alignment horizontal="center" vertical="center"/>
    </xf>
    <xf numFmtId="49" fontId="19" fillId="0" borderId="10" xfId="238" applyNumberFormat="1" applyFont="1" applyFill="1" applyBorder="1" applyAlignment="1">
      <alignment horizontal="center" vertical="center"/>
    </xf>
    <xf numFmtId="49" fontId="19" fillId="0" borderId="11" xfId="238" applyNumberFormat="1" applyFont="1" applyFill="1" applyBorder="1" applyAlignment="1">
      <alignment horizontal="center" vertical="center"/>
    </xf>
    <xf numFmtId="49" fontId="22" fillId="0" borderId="10" xfId="247" applyNumberFormat="1" applyFont="1" applyFill="1" applyBorder="1" applyAlignment="1">
      <alignment horizontal="center" vertical="center"/>
    </xf>
    <xf numFmtId="49" fontId="22" fillId="0" borderId="11" xfId="247" applyNumberFormat="1" applyFont="1" applyFill="1" applyBorder="1" applyAlignment="1">
      <alignment horizontal="center" vertical="center"/>
    </xf>
    <xf numFmtId="49" fontId="19" fillId="0" borderId="10" xfId="247" applyNumberFormat="1" applyFont="1" applyFill="1" applyBorder="1" applyAlignment="1">
      <alignment horizontal="center" vertical="center"/>
    </xf>
    <xf numFmtId="49" fontId="19" fillId="0" borderId="11" xfId="247" applyNumberFormat="1" applyFont="1" applyFill="1" applyBorder="1" applyAlignment="1">
      <alignment horizontal="center" vertical="center"/>
    </xf>
    <xf numFmtId="49" fontId="19" fillId="0" borderId="0" xfId="254" applyNumberFormat="1" applyFont="1" applyFill="1" applyBorder="1" applyAlignment="1">
      <alignment horizontal="center" vertical="center"/>
    </xf>
    <xf numFmtId="49" fontId="22" fillId="0" borderId="10" xfId="259" applyNumberFormat="1" applyFont="1" applyFill="1" applyBorder="1" applyAlignment="1">
      <alignment horizontal="center" vertical="center"/>
    </xf>
    <xf numFmtId="49" fontId="22" fillId="0" borderId="11" xfId="259" applyNumberFormat="1" applyFont="1" applyFill="1" applyBorder="1" applyAlignment="1">
      <alignment horizontal="center" vertical="center"/>
    </xf>
    <xf numFmtId="49" fontId="19" fillId="0" borderId="10" xfId="259" applyNumberFormat="1" applyFont="1" applyFill="1" applyBorder="1" applyAlignment="1">
      <alignment horizontal="center" vertical="center"/>
    </xf>
    <xf numFmtId="49" fontId="19" fillId="0" borderId="11" xfId="259" applyNumberFormat="1" applyFont="1" applyFill="1" applyBorder="1" applyAlignment="1">
      <alignment horizontal="center" vertical="center"/>
    </xf>
    <xf numFmtId="49" fontId="19" fillId="0" borderId="0" xfId="259" applyNumberFormat="1" applyFont="1" applyFill="1" applyBorder="1" applyAlignment="1">
      <alignment horizontal="center" vertical="center"/>
    </xf>
    <xf numFmtId="49" fontId="22" fillId="0" borderId="10" xfId="268" applyNumberFormat="1" applyFont="1" applyFill="1" applyBorder="1" applyAlignment="1">
      <alignment horizontal="center" vertical="center"/>
    </xf>
    <xf numFmtId="49" fontId="22" fillId="0" borderId="11" xfId="268" applyNumberFormat="1" applyFont="1" applyFill="1" applyBorder="1" applyAlignment="1">
      <alignment horizontal="center" vertical="center"/>
    </xf>
    <xf numFmtId="49" fontId="19" fillId="0" borderId="10" xfId="268" applyNumberFormat="1" applyFont="1" applyFill="1" applyBorder="1" applyAlignment="1">
      <alignment horizontal="center" vertical="center"/>
    </xf>
    <xf numFmtId="49" fontId="19" fillId="0" borderId="11" xfId="268" applyNumberFormat="1" applyFont="1" applyFill="1" applyBorder="1" applyAlignment="1">
      <alignment horizontal="center" vertical="center"/>
    </xf>
    <xf numFmtId="49" fontId="19" fillId="0" borderId="10" xfId="267" applyNumberFormat="1" applyFont="1" applyFill="1" applyBorder="1" applyAlignment="1">
      <alignment horizontal="center" vertical="center"/>
    </xf>
    <xf numFmtId="49" fontId="19" fillId="0" borderId="11" xfId="267" applyNumberFormat="1" applyFont="1" applyFill="1" applyBorder="1" applyAlignment="1">
      <alignment horizontal="center" vertical="center"/>
    </xf>
    <xf numFmtId="49" fontId="19" fillId="0" borderId="0" xfId="267" applyNumberFormat="1" applyFont="1" applyFill="1" applyBorder="1" applyAlignment="1">
      <alignment horizontal="center" vertical="center"/>
    </xf>
    <xf numFmtId="49" fontId="22" fillId="0" borderId="10" xfId="276" applyNumberFormat="1" applyFont="1" applyFill="1" applyBorder="1" applyAlignment="1">
      <alignment horizontal="center" vertical="center"/>
    </xf>
    <xf numFmtId="49" fontId="22" fillId="0" borderId="11" xfId="276" applyNumberFormat="1" applyFont="1" applyFill="1" applyBorder="1" applyAlignment="1">
      <alignment horizontal="center" vertical="center"/>
    </xf>
    <xf numFmtId="49" fontId="19" fillId="0" borderId="10" xfId="276" applyNumberFormat="1" applyFont="1" applyFill="1" applyBorder="1" applyAlignment="1">
      <alignment horizontal="center" vertical="center"/>
    </xf>
    <xf numFmtId="49" fontId="19" fillId="0" borderId="11" xfId="276" applyNumberFormat="1" applyFont="1" applyFill="1" applyBorder="1" applyAlignment="1">
      <alignment horizontal="center" vertical="center"/>
    </xf>
    <xf numFmtId="49" fontId="19" fillId="0" borderId="0" xfId="276" applyNumberFormat="1" applyFont="1" applyFill="1" applyBorder="1" applyAlignment="1">
      <alignment horizontal="center" vertical="center"/>
    </xf>
    <xf numFmtId="49" fontId="22" fillId="0" borderId="10" xfId="285" applyNumberFormat="1" applyFont="1" applyFill="1" applyBorder="1" applyAlignment="1">
      <alignment horizontal="center" vertical="center"/>
    </xf>
    <xf numFmtId="49" fontId="22" fillId="0" borderId="11" xfId="285" applyNumberFormat="1" applyFont="1" applyFill="1" applyBorder="1" applyAlignment="1">
      <alignment horizontal="center" vertical="center"/>
    </xf>
    <xf numFmtId="49" fontId="19" fillId="0" borderId="10" xfId="285" applyNumberFormat="1" applyFont="1" applyFill="1" applyBorder="1" applyAlignment="1">
      <alignment horizontal="center" vertical="center"/>
    </xf>
    <xf numFmtId="49" fontId="19" fillId="0" borderId="11" xfId="285" applyNumberFormat="1" applyFont="1" applyFill="1" applyBorder="1" applyAlignment="1">
      <alignment horizontal="center" vertical="center"/>
    </xf>
    <xf numFmtId="49" fontId="19" fillId="0" borderId="0" xfId="285" applyNumberFormat="1" applyFont="1" applyFill="1" applyBorder="1" applyAlignment="1">
      <alignment horizontal="center" vertical="center"/>
    </xf>
    <xf numFmtId="49" fontId="22" fillId="0" borderId="10" xfId="284" applyNumberFormat="1" applyFont="1" applyFill="1" applyBorder="1" applyAlignment="1">
      <alignment horizontal="center" vertical="center"/>
    </xf>
    <xf numFmtId="49" fontId="22" fillId="0" borderId="11" xfId="284" applyNumberFormat="1" applyFont="1" applyFill="1" applyBorder="1" applyAlignment="1">
      <alignment horizontal="center" vertical="center"/>
    </xf>
    <xf numFmtId="49" fontId="19" fillId="0" borderId="10" xfId="284" applyNumberFormat="1" applyFont="1" applyFill="1" applyBorder="1" applyAlignment="1">
      <alignment horizontal="center" vertical="center"/>
    </xf>
    <xf numFmtId="49" fontId="19" fillId="0" borderId="11" xfId="284" applyNumberFormat="1" applyFont="1" applyFill="1" applyBorder="1" applyAlignment="1">
      <alignment horizontal="center" vertical="center"/>
    </xf>
    <xf numFmtId="49" fontId="19" fillId="0" borderId="0" xfId="284" applyNumberFormat="1" applyFont="1" applyFill="1" applyBorder="1" applyAlignment="1">
      <alignment horizontal="center" vertical="center"/>
    </xf>
    <xf numFmtId="49" fontId="22" fillId="0" borderId="10" xfId="291" applyNumberFormat="1" applyFont="1" applyFill="1" applyBorder="1" applyAlignment="1">
      <alignment horizontal="center" vertical="center"/>
    </xf>
    <xf numFmtId="49" fontId="22" fillId="0" borderId="11" xfId="291" applyNumberFormat="1" applyFont="1" applyFill="1" applyBorder="1" applyAlignment="1">
      <alignment horizontal="center" vertical="center"/>
    </xf>
    <xf numFmtId="49" fontId="19" fillId="0" borderId="10" xfId="291" applyNumberFormat="1" applyFont="1" applyFill="1" applyBorder="1" applyAlignment="1">
      <alignment horizontal="center" vertical="center"/>
    </xf>
    <xf numFmtId="49" fontId="19" fillId="0" borderId="11" xfId="291" applyNumberFormat="1" applyFont="1" applyFill="1" applyBorder="1" applyAlignment="1">
      <alignment horizontal="center" vertical="center"/>
    </xf>
    <xf numFmtId="49" fontId="19" fillId="0" borderId="0" xfId="291" applyNumberFormat="1" applyFont="1" applyFill="1" applyBorder="1" applyAlignment="1">
      <alignment horizontal="center" vertical="center"/>
    </xf>
    <xf numFmtId="49" fontId="22" fillId="0" borderId="10" xfId="295" applyNumberFormat="1" applyFont="1" applyFill="1" applyBorder="1" applyAlignment="1">
      <alignment horizontal="center" vertical="center"/>
    </xf>
    <xf numFmtId="49" fontId="22" fillId="0" borderId="11" xfId="295" applyNumberFormat="1" applyFont="1" applyFill="1" applyBorder="1" applyAlignment="1">
      <alignment horizontal="center" vertical="center"/>
    </xf>
    <xf numFmtId="49" fontId="19" fillId="0" borderId="10" xfId="295" applyNumberFormat="1" applyFont="1" applyFill="1" applyBorder="1" applyAlignment="1">
      <alignment horizontal="center" vertical="center" wrapText="1"/>
    </xf>
    <xf numFmtId="49" fontId="19" fillId="0" borderId="11" xfId="295" applyNumberFormat="1" applyFont="1" applyFill="1" applyBorder="1" applyAlignment="1">
      <alignment horizontal="center" vertical="center" wrapText="1"/>
    </xf>
    <xf numFmtId="0" fontId="21" fillId="0" borderId="10" xfId="295" applyFont="1" applyFill="1" applyBorder="1" applyAlignment="1">
      <alignment horizontal="center" vertical="center"/>
    </xf>
    <xf numFmtId="0" fontId="21" fillId="0" borderId="11" xfId="295" applyFont="1" applyFill="1" applyBorder="1" applyAlignment="1">
      <alignment horizontal="center" vertic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justify" vertical="center" wrapText="1"/>
    </xf>
    <xf numFmtId="0" fontId="19" fillId="0" borderId="10" xfId="42" applyFont="1" applyFill="1" applyBorder="1" applyAlignment="1">
      <alignment horizontal="justify" vertical="center" wrapText="1"/>
    </xf>
    <xf numFmtId="0" fontId="19" fillId="0" borderId="10" xfId="44" applyFont="1" applyFill="1" applyBorder="1" applyAlignment="1">
      <alignment horizontal="justify" vertical="center" wrapText="1"/>
    </xf>
    <xf numFmtId="0" fontId="22" fillId="0" borderId="11" xfId="217" applyFont="1" applyFill="1" applyBorder="1" applyAlignment="1">
      <alignment horizontal="justify" vertical="center" wrapText="1"/>
    </xf>
    <xf numFmtId="0" fontId="22" fillId="0" borderId="10" xfId="217" applyFont="1" applyFill="1" applyBorder="1" applyAlignment="1">
      <alignment horizontal="justify" vertical="center" wrapText="1"/>
    </xf>
    <xf numFmtId="0" fontId="19" fillId="0" borderId="10" xfId="217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justify" vertical="center"/>
    </xf>
    <xf numFmtId="0" fontId="22" fillId="0" borderId="10" xfId="227" applyFont="1" applyFill="1" applyBorder="1" applyAlignment="1">
      <alignment horizontal="justify" vertical="center" wrapText="1"/>
    </xf>
    <xf numFmtId="0" fontId="19" fillId="0" borderId="10" xfId="227" applyFont="1" applyFill="1" applyBorder="1" applyAlignment="1">
      <alignment horizontal="justify" vertical="center" wrapText="1"/>
    </xf>
    <xf numFmtId="0" fontId="23" fillId="0" borderId="10" xfId="0" applyFont="1" applyFill="1" applyBorder="1" applyAlignment="1">
      <alignment horizontal="justify" vertical="center" wrapText="1"/>
    </xf>
    <xf numFmtId="0" fontId="19" fillId="0" borderId="11" xfId="227" applyFont="1" applyFill="1" applyBorder="1" applyAlignment="1">
      <alignment horizontal="justify" vertical="center" wrapText="1"/>
    </xf>
    <xf numFmtId="0" fontId="22" fillId="0" borderId="10" xfId="233" applyFont="1" applyFill="1" applyBorder="1" applyAlignment="1">
      <alignment horizontal="justify" vertical="center" wrapText="1"/>
    </xf>
    <xf numFmtId="0" fontId="19" fillId="0" borderId="10" xfId="233" applyFont="1" applyFill="1" applyBorder="1" applyAlignment="1">
      <alignment horizontal="justify" vertical="center" wrapText="1"/>
    </xf>
    <xf numFmtId="0" fontId="19" fillId="0" borderId="11" xfId="233" applyFont="1" applyFill="1" applyBorder="1" applyAlignment="1">
      <alignment horizontal="justify" vertical="center" wrapText="1"/>
    </xf>
    <xf numFmtId="0" fontId="22" fillId="0" borderId="10" xfId="238" applyFont="1" applyFill="1" applyBorder="1" applyAlignment="1">
      <alignment horizontal="justify" vertical="center" wrapText="1"/>
    </xf>
    <xf numFmtId="0" fontId="19" fillId="0" borderId="10" xfId="238" applyFont="1" applyFill="1" applyBorder="1" applyAlignment="1">
      <alignment horizontal="justify" vertical="center" wrapText="1"/>
    </xf>
    <xf numFmtId="0" fontId="23" fillId="0" borderId="13" xfId="0" applyNumberFormat="1" applyFont="1" applyFill="1" applyBorder="1" applyAlignment="1">
      <alignment horizontal="justify" vertical="center" wrapText="1"/>
    </xf>
    <xf numFmtId="0" fontId="22" fillId="0" borderId="10" xfId="247" applyFont="1" applyFill="1" applyBorder="1" applyAlignment="1">
      <alignment horizontal="justify" vertical="center" wrapText="1"/>
    </xf>
    <xf numFmtId="0" fontId="19" fillId="0" borderId="10" xfId="247" applyFont="1" applyFill="1" applyBorder="1" applyAlignment="1">
      <alignment horizontal="justify" vertical="center" wrapText="1"/>
    </xf>
    <xf numFmtId="0" fontId="19" fillId="0" borderId="11" xfId="247" applyFont="1" applyFill="1" applyBorder="1" applyAlignment="1">
      <alignment horizontal="justify" vertical="center" wrapText="1"/>
    </xf>
    <xf numFmtId="0" fontId="22" fillId="0" borderId="10" xfId="254" applyFont="1" applyFill="1" applyBorder="1" applyAlignment="1">
      <alignment horizontal="justify" vertical="center" wrapText="1"/>
    </xf>
    <xf numFmtId="0" fontId="19" fillId="0" borderId="10" xfId="254" applyFont="1" applyFill="1" applyBorder="1" applyAlignment="1">
      <alignment horizontal="justify" vertical="center" wrapText="1"/>
    </xf>
    <xf numFmtId="0" fontId="19" fillId="0" borderId="11" xfId="254" applyFont="1" applyFill="1" applyBorder="1" applyAlignment="1">
      <alignment horizontal="justify" vertical="center" wrapText="1"/>
    </xf>
    <xf numFmtId="0" fontId="22" fillId="0" borderId="10" xfId="259" applyFont="1" applyFill="1" applyBorder="1" applyAlignment="1">
      <alignment horizontal="justify" vertical="center" wrapText="1"/>
    </xf>
    <xf numFmtId="0" fontId="19" fillId="0" borderId="10" xfId="259" applyFont="1" applyFill="1" applyBorder="1" applyAlignment="1">
      <alignment horizontal="justify" vertical="center" wrapText="1"/>
    </xf>
    <xf numFmtId="0" fontId="19" fillId="0" borderId="11" xfId="259" applyFont="1" applyFill="1" applyBorder="1" applyAlignment="1">
      <alignment horizontal="justify" vertical="center" wrapText="1"/>
    </xf>
    <xf numFmtId="0" fontId="22" fillId="0" borderId="10" xfId="268" applyFont="1" applyFill="1" applyBorder="1" applyAlignment="1">
      <alignment horizontal="justify" vertical="center" wrapText="1"/>
    </xf>
    <xf numFmtId="0" fontId="19" fillId="0" borderId="10" xfId="268" applyFont="1" applyFill="1" applyBorder="1" applyAlignment="1">
      <alignment horizontal="justify" vertical="center" wrapText="1"/>
    </xf>
    <xf numFmtId="0" fontId="19" fillId="0" borderId="10" xfId="267" applyFont="1" applyFill="1" applyBorder="1" applyAlignment="1">
      <alignment horizontal="justify" vertical="center" wrapText="1"/>
    </xf>
    <xf numFmtId="0" fontId="19" fillId="0" borderId="11" xfId="267" applyFont="1" applyFill="1" applyBorder="1" applyAlignment="1">
      <alignment horizontal="justify" vertical="center" wrapText="1"/>
    </xf>
    <xf numFmtId="0" fontId="22" fillId="0" borderId="10" xfId="276" applyFont="1" applyFill="1" applyBorder="1" applyAlignment="1">
      <alignment horizontal="justify" vertical="center" wrapText="1"/>
    </xf>
    <xf numFmtId="0" fontId="19" fillId="0" borderId="10" xfId="276" applyFont="1" applyFill="1" applyBorder="1" applyAlignment="1">
      <alignment horizontal="justify" vertical="center" wrapText="1"/>
    </xf>
    <xf numFmtId="0" fontId="19" fillId="0" borderId="11" xfId="276" applyFont="1" applyFill="1" applyBorder="1" applyAlignment="1">
      <alignment horizontal="justify" vertical="center" wrapText="1"/>
    </xf>
    <xf numFmtId="0" fontId="22" fillId="0" borderId="10" xfId="285" applyFont="1" applyFill="1" applyBorder="1" applyAlignment="1">
      <alignment horizontal="justify" vertical="center" wrapText="1"/>
    </xf>
    <xf numFmtId="0" fontId="19" fillId="0" borderId="10" xfId="285" applyFont="1" applyFill="1" applyBorder="1" applyAlignment="1">
      <alignment horizontal="justify" vertical="center" wrapText="1"/>
    </xf>
    <xf numFmtId="0" fontId="19" fillId="0" borderId="11" xfId="285" applyFont="1" applyFill="1" applyBorder="1" applyAlignment="1">
      <alignment horizontal="justify" vertical="center" wrapText="1"/>
    </xf>
    <xf numFmtId="0" fontId="22" fillId="0" borderId="10" xfId="284" applyFont="1" applyFill="1" applyBorder="1" applyAlignment="1">
      <alignment horizontal="justify" vertical="center" wrapText="1"/>
    </xf>
    <xf numFmtId="0" fontId="19" fillId="0" borderId="10" xfId="284" applyFont="1" applyFill="1" applyBorder="1" applyAlignment="1">
      <alignment horizontal="justify" vertical="center" wrapText="1"/>
    </xf>
    <xf numFmtId="0" fontId="19" fillId="0" borderId="11" xfId="284" applyFont="1" applyFill="1" applyBorder="1" applyAlignment="1">
      <alignment horizontal="justify" vertical="center" wrapText="1"/>
    </xf>
    <xf numFmtId="0" fontId="22" fillId="0" borderId="10" xfId="291" applyFont="1" applyFill="1" applyBorder="1" applyAlignment="1">
      <alignment horizontal="justify" vertical="center" wrapText="1"/>
    </xf>
    <xf numFmtId="0" fontId="23" fillId="0" borderId="13" xfId="303" applyNumberFormat="1" applyFont="1" applyFill="1" applyAlignment="1" applyProtection="1">
      <alignment horizontal="justify" vertical="center" wrapText="1"/>
    </xf>
    <xf numFmtId="0" fontId="19" fillId="0" borderId="11" xfId="291" applyFont="1" applyFill="1" applyBorder="1" applyAlignment="1">
      <alignment horizontal="justify" vertical="center" wrapText="1"/>
    </xf>
    <xf numFmtId="0" fontId="19" fillId="0" borderId="10" xfId="295" applyFont="1" applyFill="1" applyBorder="1" applyAlignment="1">
      <alignment horizontal="justify" vertical="center" wrapText="1"/>
    </xf>
    <xf numFmtId="0" fontId="22" fillId="0" borderId="10" xfId="295" applyFont="1" applyFill="1" applyBorder="1" applyAlignment="1">
      <alignment horizontal="justify" vertical="center"/>
    </xf>
    <xf numFmtId="0" fontId="22" fillId="0" borderId="10" xfId="295" applyFont="1" applyFill="1" applyBorder="1" applyAlignment="1">
      <alignment vertical="top" wrapText="1"/>
    </xf>
    <xf numFmtId="0" fontId="0" fillId="0" borderId="15" xfId="0" applyFill="1" applyBorder="1" applyAlignment="1">
      <alignment horizontal="justify" vertical="center"/>
    </xf>
    <xf numFmtId="4" fontId="0" fillId="0" borderId="0" xfId="0" applyNumberFormat="1" applyFont="1" applyFill="1"/>
    <xf numFmtId="165" fontId="0" fillId="0" borderId="0" xfId="0" applyNumberFormat="1" applyFont="1"/>
    <xf numFmtId="0" fontId="0" fillId="0" borderId="0" xfId="0" applyFont="1"/>
    <xf numFmtId="0" fontId="26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8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</cellXfs>
  <cellStyles count="30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xl23" xfId="301"/>
    <cellStyle name="xl37" xfId="303"/>
    <cellStyle name="xl63" xfId="30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50"/>
    <cellStyle name="Обычный 100" xfId="138"/>
    <cellStyle name="Обычный 101" xfId="139"/>
    <cellStyle name="Обычный 102" xfId="140"/>
    <cellStyle name="Обычный 103" xfId="141"/>
    <cellStyle name="Обычный 104" xfId="142"/>
    <cellStyle name="Обычный 105" xfId="143"/>
    <cellStyle name="Обычный 106" xfId="144"/>
    <cellStyle name="Обычный 107" xfId="145"/>
    <cellStyle name="Обычный 108" xfId="146"/>
    <cellStyle name="Обычный 109" xfId="147"/>
    <cellStyle name="Обычный 11" xfId="51"/>
    <cellStyle name="Обычный 110" xfId="148"/>
    <cellStyle name="Обычный 111" xfId="149"/>
    <cellStyle name="Обычный 112" xfId="150"/>
    <cellStyle name="Обычный 113" xfId="151"/>
    <cellStyle name="Обычный 114" xfId="152"/>
    <cellStyle name="Обычный 115" xfId="153"/>
    <cellStyle name="Обычный 116" xfId="154"/>
    <cellStyle name="Обычный 117" xfId="155"/>
    <cellStyle name="Обычный 118" xfId="156"/>
    <cellStyle name="Обычный 119" xfId="157"/>
    <cellStyle name="Обычный 12" xfId="52"/>
    <cellStyle name="Обычный 120" xfId="158"/>
    <cellStyle name="Обычный 121" xfId="159"/>
    <cellStyle name="Обычный 122" xfId="160"/>
    <cellStyle name="Обычный 123" xfId="161"/>
    <cellStyle name="Обычный 124" xfId="162"/>
    <cellStyle name="Обычный 125" xfId="163"/>
    <cellStyle name="Обычный 126" xfId="164"/>
    <cellStyle name="Обычный 127" xfId="165"/>
    <cellStyle name="Обычный 128" xfId="166"/>
    <cellStyle name="Обычный 129" xfId="167"/>
    <cellStyle name="Обычный 13" xfId="53"/>
    <cellStyle name="Обычный 130" xfId="168"/>
    <cellStyle name="Обычный 131" xfId="169"/>
    <cellStyle name="Обычный 132" xfId="170"/>
    <cellStyle name="Обычный 133" xfId="171"/>
    <cellStyle name="Обычный 134" xfId="172"/>
    <cellStyle name="Обычный 135" xfId="173"/>
    <cellStyle name="Обычный 136" xfId="174"/>
    <cellStyle name="Обычный 137" xfId="175"/>
    <cellStyle name="Обычный 138" xfId="176"/>
    <cellStyle name="Обычный 139" xfId="177"/>
    <cellStyle name="Обычный 14" xfId="54"/>
    <cellStyle name="Обычный 140" xfId="178"/>
    <cellStyle name="Обычный 141" xfId="179"/>
    <cellStyle name="Обычный 142" xfId="180"/>
    <cellStyle name="Обычный 143" xfId="181"/>
    <cellStyle name="Обычный 144" xfId="182"/>
    <cellStyle name="Обычный 145" xfId="183"/>
    <cellStyle name="Обычный 146" xfId="184"/>
    <cellStyle name="Обычный 147" xfId="185"/>
    <cellStyle name="Обычный 148" xfId="186"/>
    <cellStyle name="Обычный 149" xfId="187"/>
    <cellStyle name="Обычный 15" xfId="55"/>
    <cellStyle name="Обычный 150" xfId="188"/>
    <cellStyle name="Обычный 151" xfId="189"/>
    <cellStyle name="Обычный 152" xfId="190"/>
    <cellStyle name="Обычный 153" xfId="191"/>
    <cellStyle name="Обычный 154" xfId="192"/>
    <cellStyle name="Обычный 155" xfId="193"/>
    <cellStyle name="Обычный 156" xfId="194"/>
    <cellStyle name="Обычный 157" xfId="195"/>
    <cellStyle name="Обычный 158" xfId="196"/>
    <cellStyle name="Обычный 159" xfId="197"/>
    <cellStyle name="Обычный 16" xfId="56"/>
    <cellStyle name="Обычный 160" xfId="198"/>
    <cellStyle name="Обычный 161" xfId="199"/>
    <cellStyle name="Обычный 162" xfId="200"/>
    <cellStyle name="Обычный 163" xfId="201"/>
    <cellStyle name="Обычный 164" xfId="202"/>
    <cellStyle name="Обычный 165" xfId="203"/>
    <cellStyle name="Обычный 166" xfId="204"/>
    <cellStyle name="Обычный 167" xfId="205"/>
    <cellStyle name="Обычный 168" xfId="206"/>
    <cellStyle name="Обычный 169" xfId="207"/>
    <cellStyle name="Обычный 17" xfId="57"/>
    <cellStyle name="Обычный 170" xfId="208"/>
    <cellStyle name="Обычный 171" xfId="209"/>
    <cellStyle name="Обычный 172" xfId="210"/>
    <cellStyle name="Обычный 173" xfId="211"/>
    <cellStyle name="Обычный 174" xfId="212"/>
    <cellStyle name="Обычный 176" xfId="233"/>
    <cellStyle name="Обычный 177" xfId="234"/>
    <cellStyle name="Обычный 178" xfId="238"/>
    <cellStyle name="Обычный 179" xfId="245"/>
    <cellStyle name="Обычный 18" xfId="58"/>
    <cellStyle name="Обычный 180" xfId="247"/>
    <cellStyle name="Обычный 181" xfId="246"/>
    <cellStyle name="Обычный 182" xfId="254"/>
    <cellStyle name="Обычный 183" xfId="255"/>
    <cellStyle name="Обычный 184" xfId="259"/>
    <cellStyle name="Обычный 185" xfId="263"/>
    <cellStyle name="Обычный 186" xfId="268"/>
    <cellStyle name="Обычный 187" xfId="267"/>
    <cellStyle name="Обычный 189" xfId="275"/>
    <cellStyle name="Обычный 19" xfId="59"/>
    <cellStyle name="Обычный 190" xfId="276"/>
    <cellStyle name="Обычный 191" xfId="277"/>
    <cellStyle name="Обычный 192" xfId="285"/>
    <cellStyle name="Обычный 193" xfId="286"/>
    <cellStyle name="Обычный 194" xfId="284"/>
    <cellStyle name="Обычный 195" xfId="287"/>
    <cellStyle name="Обычный 196" xfId="291"/>
    <cellStyle name="Обычный 198" xfId="295"/>
    <cellStyle name="Обычный 2" xfId="300"/>
    <cellStyle name="Обычный 20" xfId="60"/>
    <cellStyle name="Обычный 200" xfId="296"/>
    <cellStyle name="Обычный 21" xfId="61"/>
    <cellStyle name="Обычный 22" xfId="62"/>
    <cellStyle name="Обычный 23" xfId="63"/>
    <cellStyle name="Обычный 24" xfId="64"/>
    <cellStyle name="Обычный 25" xfId="65"/>
    <cellStyle name="Обычный 26" xfId="66"/>
    <cellStyle name="Обычный 27" xfId="67"/>
    <cellStyle name="Обычный 28" xfId="68"/>
    <cellStyle name="Обычный 29" xfId="69"/>
    <cellStyle name="Обычный 3" xfId="43"/>
    <cellStyle name="Обычный 30" xfId="70"/>
    <cellStyle name="Обычный 31" xfId="71"/>
    <cellStyle name="Обычный 32" xfId="72"/>
    <cellStyle name="Обычный 33" xfId="73"/>
    <cellStyle name="Обычный 34" xfId="74"/>
    <cellStyle name="Обычный 35" xfId="75"/>
    <cellStyle name="Обычный 36" xfId="76"/>
    <cellStyle name="Обычный 37" xfId="77"/>
    <cellStyle name="Обычный 38" xfId="78"/>
    <cellStyle name="Обычный 39" xfId="79"/>
    <cellStyle name="Обычный 4" xfId="44"/>
    <cellStyle name="Обычный 4 10" xfId="243"/>
    <cellStyle name="Обычный 4 11" xfId="249"/>
    <cellStyle name="Обычный 4 12" xfId="252"/>
    <cellStyle name="Обычный 4 13" xfId="257"/>
    <cellStyle name="Обычный 4 14" xfId="261"/>
    <cellStyle name="Обычный 4 15" xfId="265"/>
    <cellStyle name="Обычный 4 16" xfId="270"/>
    <cellStyle name="Обычный 4 17" xfId="273"/>
    <cellStyle name="Обычный 4 18" xfId="279"/>
    <cellStyle name="Обычный 4 19" xfId="282"/>
    <cellStyle name="Обычный 4 2" xfId="47"/>
    <cellStyle name="Обычный 4 20" xfId="289"/>
    <cellStyle name="Обычный 4 21" xfId="293"/>
    <cellStyle name="Обычный 4 22" xfId="298"/>
    <cellStyle name="Обычный 4 3" xfId="214"/>
    <cellStyle name="Обычный 4 4" xfId="219"/>
    <cellStyle name="Обычный 4 5" xfId="223"/>
    <cellStyle name="Обычный 4 6" xfId="221"/>
    <cellStyle name="Обычный 4 7" xfId="229"/>
    <cellStyle name="Обычный 4 8" xfId="236"/>
    <cellStyle name="Обычный 4 9" xfId="240"/>
    <cellStyle name="Обычный 40" xfId="80"/>
    <cellStyle name="Обычный 41" xfId="81"/>
    <cellStyle name="Обычный 42" xfId="82"/>
    <cellStyle name="Обычный 43" xfId="83"/>
    <cellStyle name="Обычный 44" xfId="84"/>
    <cellStyle name="Обычный 45" xfId="85"/>
    <cellStyle name="Обычный 46" xfId="86"/>
    <cellStyle name="Обычный 47" xfId="87"/>
    <cellStyle name="Обычный 48" xfId="88"/>
    <cellStyle name="Обычный 49" xfId="89"/>
    <cellStyle name="Обычный 5" xfId="45"/>
    <cellStyle name="Обычный 5 10" xfId="244"/>
    <cellStyle name="Обычный 5 11" xfId="250"/>
    <cellStyle name="Обычный 5 12" xfId="251"/>
    <cellStyle name="Обычный 5 13" xfId="258"/>
    <cellStyle name="Обычный 5 14" xfId="260"/>
    <cellStyle name="Обычный 5 15" xfId="266"/>
    <cellStyle name="Обычный 5 16" xfId="271"/>
    <cellStyle name="Обычный 5 17" xfId="272"/>
    <cellStyle name="Обычный 5 18" xfId="280"/>
    <cellStyle name="Обычный 5 19" xfId="281"/>
    <cellStyle name="Обычный 5 2" xfId="48"/>
    <cellStyle name="Обычный 5 20" xfId="290"/>
    <cellStyle name="Обычный 5 21" xfId="294"/>
    <cellStyle name="Обычный 5 22" xfId="299"/>
    <cellStyle name="Обычный 5 3" xfId="215"/>
    <cellStyle name="Обычный 5 4" xfId="220"/>
    <cellStyle name="Обычный 5 5" xfId="222"/>
    <cellStyle name="Обычный 5 6" xfId="226"/>
    <cellStyle name="Обычный 5 7" xfId="228"/>
    <cellStyle name="Обычный 5 8" xfId="237"/>
    <cellStyle name="Обычный 5 9" xfId="239"/>
    <cellStyle name="Обычный 50" xfId="90"/>
    <cellStyle name="Обычный 51" xfId="91"/>
    <cellStyle name="Обычный 52" xfId="92"/>
    <cellStyle name="Обычный 53" xfId="93"/>
    <cellStyle name="Обычный 54" xfId="94"/>
    <cellStyle name="Обычный 55" xfId="95"/>
    <cellStyle name="Обычный 56" xfId="96"/>
    <cellStyle name="Обычный 57" xfId="97"/>
    <cellStyle name="Обычный 58" xfId="98"/>
    <cellStyle name="Обычный 59" xfId="99"/>
    <cellStyle name="Обычный 6" xfId="49"/>
    <cellStyle name="Обычный 60" xfId="100"/>
    <cellStyle name="Обычный 61" xfId="101"/>
    <cellStyle name="Обычный 62" xfId="231"/>
    <cellStyle name="Обычный 63" xfId="102"/>
    <cellStyle name="Обычный 64" xfId="103"/>
    <cellStyle name="Обычный 65" xfId="104"/>
    <cellStyle name="Обычный 66" xfId="105"/>
    <cellStyle name="Обычный 67" xfId="106"/>
    <cellStyle name="Обычный 68" xfId="107"/>
    <cellStyle name="Обычный 69" xfId="108"/>
    <cellStyle name="Обычный 7" xfId="217"/>
    <cellStyle name="Обычный 70" xfId="109"/>
    <cellStyle name="Обычный 71" xfId="110"/>
    <cellStyle name="Обычный 72" xfId="111"/>
    <cellStyle name="Обычный 73" xfId="112"/>
    <cellStyle name="Обычный 74" xfId="113"/>
    <cellStyle name="Обычный 75" xfId="114"/>
    <cellStyle name="Обычный 76" xfId="115"/>
    <cellStyle name="Обычный 77" xfId="116"/>
    <cellStyle name="Обычный 78" xfId="117"/>
    <cellStyle name="Обычный 79" xfId="118"/>
    <cellStyle name="Обычный 8" xfId="216"/>
    <cellStyle name="Обычный 80" xfId="119"/>
    <cellStyle name="Обычный 81" xfId="120"/>
    <cellStyle name="Обычный 82" xfId="121"/>
    <cellStyle name="Обычный 83" xfId="122"/>
    <cellStyle name="Обычный 84" xfId="123"/>
    <cellStyle name="Обычный 85" xfId="124"/>
    <cellStyle name="Обычный 86" xfId="125"/>
    <cellStyle name="Обычный 87" xfId="232"/>
    <cellStyle name="Обычный 88" xfId="126"/>
    <cellStyle name="Обычный 89" xfId="127"/>
    <cellStyle name="Обычный 9" xfId="227"/>
    <cellStyle name="Обычный 90" xfId="128"/>
    <cellStyle name="Обычный 91" xfId="129"/>
    <cellStyle name="Обычный 92" xfId="130"/>
    <cellStyle name="Обычный 93" xfId="131"/>
    <cellStyle name="Обычный 94" xfId="132"/>
    <cellStyle name="Обычный 95" xfId="133"/>
    <cellStyle name="Обычный 96" xfId="134"/>
    <cellStyle name="Обычный 97" xfId="135"/>
    <cellStyle name="Обычный 98" xfId="136"/>
    <cellStyle name="Обычный 99" xfId="137"/>
    <cellStyle name="Обычный_Лист1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 3 10" xfId="242"/>
    <cellStyle name="Процентный 3 11" xfId="248"/>
    <cellStyle name="Процентный 3 12" xfId="253"/>
    <cellStyle name="Процентный 3 13" xfId="256"/>
    <cellStyle name="Процентный 3 14" xfId="262"/>
    <cellStyle name="Процентный 3 15" xfId="264"/>
    <cellStyle name="Процентный 3 16" xfId="269"/>
    <cellStyle name="Процентный 3 17" xfId="274"/>
    <cellStyle name="Процентный 3 18" xfId="278"/>
    <cellStyle name="Процентный 3 19" xfId="283"/>
    <cellStyle name="Процентный 3 2" xfId="46"/>
    <cellStyle name="Процентный 3 20" xfId="288"/>
    <cellStyle name="Процентный 3 21" xfId="292"/>
    <cellStyle name="Процентный 3 22" xfId="297"/>
    <cellStyle name="Процентный 3 3" xfId="213"/>
    <cellStyle name="Процентный 3 4" xfId="218"/>
    <cellStyle name="Процентный 3 5" xfId="224"/>
    <cellStyle name="Процентный 3 6" xfId="225"/>
    <cellStyle name="Процентный 3 7" xfId="230"/>
    <cellStyle name="Процентный 3 8" xfId="235"/>
    <cellStyle name="Процентный 3 9" xfId="24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tabSelected="1" view="pageBreakPreview" topLeftCell="A67" zoomScaleNormal="100" zoomScaleSheetLayoutView="100" workbookViewId="0">
      <selection activeCell="A16" sqref="A16"/>
    </sheetView>
  </sheetViews>
  <sheetFormatPr defaultRowHeight="14.4" x14ac:dyDescent="0.3"/>
  <cols>
    <col min="1" max="1" width="48.33203125" customWidth="1"/>
    <col min="2" max="3" width="4.109375" customWidth="1"/>
    <col min="4" max="4" width="13.33203125" customWidth="1"/>
    <col min="5" max="5" width="13.5546875" style="7" customWidth="1"/>
    <col min="6" max="6" width="12.33203125" customWidth="1"/>
    <col min="7" max="8" width="11.109375" style="7" customWidth="1"/>
    <col min="10" max="10" width="9.109375" style="4"/>
  </cols>
  <sheetData>
    <row r="1" spans="1:10" s="1" customFormat="1" x14ac:dyDescent="0.3">
      <c r="A1" s="141" t="s">
        <v>96</v>
      </c>
      <c r="B1" s="142"/>
      <c r="C1" s="142"/>
      <c r="D1" s="142"/>
      <c r="E1" s="142"/>
      <c r="F1" s="142"/>
      <c r="G1" s="142"/>
      <c r="H1" s="142"/>
      <c r="J1" s="4"/>
    </row>
    <row r="2" spans="1:10" s="1" customFormat="1" ht="49.5" customHeight="1" x14ac:dyDescent="0.3">
      <c r="A2" s="139" t="s">
        <v>101</v>
      </c>
      <c r="B2" s="140"/>
      <c r="C2" s="140"/>
      <c r="D2" s="140"/>
      <c r="E2" s="140"/>
      <c r="F2" s="140"/>
      <c r="G2" s="140"/>
      <c r="H2" s="140"/>
      <c r="J2" s="4"/>
    </row>
    <row r="3" spans="1:10" ht="85.5" customHeight="1" x14ac:dyDescent="0.3">
      <c r="A3" s="19" t="s">
        <v>102</v>
      </c>
      <c r="B3" s="18" t="s">
        <v>17</v>
      </c>
      <c r="C3" s="18" t="s">
        <v>18</v>
      </c>
      <c r="D3" s="19" t="s">
        <v>98</v>
      </c>
      <c r="E3" s="19" t="s">
        <v>100</v>
      </c>
      <c r="F3" s="19" t="s">
        <v>99</v>
      </c>
      <c r="G3" s="19" t="s">
        <v>97</v>
      </c>
      <c r="H3" s="19" t="s">
        <v>103</v>
      </c>
      <c r="I3" s="7"/>
    </row>
    <row r="4" spans="1:10" ht="18" customHeight="1" x14ac:dyDescent="0.3">
      <c r="A4" s="90" t="s">
        <v>0</v>
      </c>
      <c r="B4" s="20" t="s">
        <v>8</v>
      </c>
      <c r="C4" s="21"/>
      <c r="D4" s="8">
        <f>D5+D6+D7+D8+D9+D10+D11+D12</f>
        <v>369660.6</v>
      </c>
      <c r="E4" s="8">
        <f t="shared" ref="E4:F4" si="0">E5+E6+E7+E8+E9+E10+E11+E12</f>
        <v>6446056.4000000004</v>
      </c>
      <c r="F4" s="8">
        <f t="shared" si="0"/>
        <v>450678.5</v>
      </c>
      <c r="G4" s="8">
        <f>F4/E4%</f>
        <v>6.9915382682658498</v>
      </c>
      <c r="H4" s="8">
        <f>F4/D4%</f>
        <v>121.91683398230703</v>
      </c>
      <c r="I4" s="13"/>
      <c r="J4" s="5"/>
    </row>
    <row r="5" spans="1:10" ht="27" customHeight="1" x14ac:dyDescent="0.3">
      <c r="A5" s="91" t="s">
        <v>1</v>
      </c>
      <c r="B5" s="22" t="s">
        <v>8</v>
      </c>
      <c r="C5" s="23" t="s">
        <v>9</v>
      </c>
      <c r="D5" s="9">
        <v>1400</v>
      </c>
      <c r="E5" s="9">
        <v>7713.7</v>
      </c>
      <c r="F5" s="9">
        <v>877.2</v>
      </c>
      <c r="G5" s="10">
        <f t="shared" ref="G5:G67" si="1">F5/E5%</f>
        <v>11.371974538807576</v>
      </c>
      <c r="H5" s="10">
        <f t="shared" ref="H5:H67" si="2">F5/D5%</f>
        <v>62.657142857142858</v>
      </c>
      <c r="I5" s="13"/>
    </row>
    <row r="6" spans="1:10" ht="39.9" customHeight="1" x14ac:dyDescent="0.3">
      <c r="A6" s="91" t="s">
        <v>2</v>
      </c>
      <c r="B6" s="22" t="s">
        <v>8</v>
      </c>
      <c r="C6" s="23" t="s">
        <v>10</v>
      </c>
      <c r="D6" s="9">
        <v>38255.9</v>
      </c>
      <c r="E6" s="9">
        <v>187028.7</v>
      </c>
      <c r="F6" s="9">
        <v>38668.699999999997</v>
      </c>
      <c r="G6" s="10">
        <f t="shared" si="1"/>
        <v>20.675276040522121</v>
      </c>
      <c r="H6" s="10">
        <f t="shared" si="2"/>
        <v>101.07904924469166</v>
      </c>
      <c r="I6" s="13"/>
    </row>
    <row r="7" spans="1:10" ht="51" customHeight="1" x14ac:dyDescent="0.3">
      <c r="A7" s="91" t="s">
        <v>94</v>
      </c>
      <c r="B7" s="22" t="s">
        <v>8</v>
      </c>
      <c r="C7" s="23" t="s">
        <v>11</v>
      </c>
      <c r="D7" s="9">
        <v>64776.3</v>
      </c>
      <c r="E7" s="9">
        <v>361706</v>
      </c>
      <c r="F7" s="9">
        <v>70200.800000000003</v>
      </c>
      <c r="G7" s="10">
        <f t="shared" si="1"/>
        <v>19.408248688161105</v>
      </c>
      <c r="H7" s="10">
        <f t="shared" si="2"/>
        <v>108.37420476316183</v>
      </c>
      <c r="I7" s="13"/>
    </row>
    <row r="8" spans="1:10" ht="15" customHeight="1" x14ac:dyDescent="0.3">
      <c r="A8" s="92" t="s">
        <v>3</v>
      </c>
      <c r="B8" s="22" t="s">
        <v>8</v>
      </c>
      <c r="C8" s="23" t="s">
        <v>12</v>
      </c>
      <c r="D8" s="9">
        <v>65207.199999999997</v>
      </c>
      <c r="E8" s="9">
        <v>372500.1</v>
      </c>
      <c r="F8" s="9">
        <v>68195.3</v>
      </c>
      <c r="G8" s="10">
        <f t="shared" si="1"/>
        <v>18.307458172494453</v>
      </c>
      <c r="H8" s="10">
        <f t="shared" si="2"/>
        <v>104.58246942055479</v>
      </c>
      <c r="I8" s="13"/>
    </row>
    <row r="9" spans="1:10" ht="39.9" customHeight="1" x14ac:dyDescent="0.3">
      <c r="A9" s="92" t="s">
        <v>4</v>
      </c>
      <c r="B9" s="22" t="s">
        <v>8</v>
      </c>
      <c r="C9" s="23" t="s">
        <v>13</v>
      </c>
      <c r="D9" s="9">
        <v>35748.300000000003</v>
      </c>
      <c r="E9" s="9">
        <v>155022.9</v>
      </c>
      <c r="F9" s="9">
        <v>35541.1</v>
      </c>
      <c r="G9" s="10">
        <f t="shared" si="1"/>
        <v>22.9263547514593</v>
      </c>
      <c r="H9" s="10">
        <f t="shared" si="2"/>
        <v>99.420392018641436</v>
      </c>
      <c r="I9" s="13"/>
    </row>
    <row r="10" spans="1:10" ht="15" customHeight="1" x14ac:dyDescent="0.3">
      <c r="A10" s="92" t="s">
        <v>5</v>
      </c>
      <c r="B10" s="22" t="s">
        <v>8</v>
      </c>
      <c r="C10" s="23" t="s">
        <v>14</v>
      </c>
      <c r="D10" s="9">
        <v>12900.1</v>
      </c>
      <c r="E10" s="9">
        <v>306827</v>
      </c>
      <c r="F10" s="9">
        <v>91666.4</v>
      </c>
      <c r="G10" s="10">
        <f t="shared" si="1"/>
        <v>29.875597649489777</v>
      </c>
      <c r="H10" s="10">
        <f t="shared" si="2"/>
        <v>710.58673963767717</v>
      </c>
      <c r="I10" s="13"/>
    </row>
    <row r="11" spans="1:10" ht="15" customHeight="1" x14ac:dyDescent="0.3">
      <c r="A11" s="92" t="s">
        <v>6</v>
      </c>
      <c r="B11" s="22" t="s">
        <v>8</v>
      </c>
      <c r="C11" s="23" t="s">
        <v>15</v>
      </c>
      <c r="D11" s="10">
        <v>0</v>
      </c>
      <c r="E11" s="9">
        <v>441688</v>
      </c>
      <c r="F11" s="10">
        <v>0</v>
      </c>
      <c r="G11" s="10">
        <f t="shared" si="1"/>
        <v>0</v>
      </c>
      <c r="H11" s="10">
        <v>0</v>
      </c>
      <c r="I11" s="13"/>
    </row>
    <row r="12" spans="1:10" ht="15" customHeight="1" x14ac:dyDescent="0.3">
      <c r="A12" s="92" t="s">
        <v>7</v>
      </c>
      <c r="B12" s="22" t="s">
        <v>8</v>
      </c>
      <c r="C12" s="23" t="s">
        <v>16</v>
      </c>
      <c r="D12" s="9">
        <v>151372.79999999999</v>
      </c>
      <c r="E12" s="9">
        <v>4613570</v>
      </c>
      <c r="F12" s="9">
        <v>145529</v>
      </c>
      <c r="G12" s="10">
        <f t="shared" si="1"/>
        <v>3.1543685258920968</v>
      </c>
      <c r="H12" s="10">
        <f t="shared" si="2"/>
        <v>96.139464950109939</v>
      </c>
      <c r="I12" s="13"/>
    </row>
    <row r="13" spans="1:10" s="2" customFormat="1" ht="15" x14ac:dyDescent="0.25">
      <c r="A13" s="93"/>
      <c r="B13" s="24"/>
      <c r="C13" s="25"/>
      <c r="D13" s="11"/>
      <c r="E13" s="11"/>
      <c r="F13" s="11"/>
      <c r="G13" s="8"/>
      <c r="H13" s="8"/>
      <c r="I13" s="13"/>
      <c r="J13" s="4"/>
    </row>
    <row r="14" spans="1:10" ht="15" customHeight="1" x14ac:dyDescent="0.3">
      <c r="A14" s="94" t="s">
        <v>19</v>
      </c>
      <c r="B14" s="26" t="s">
        <v>9</v>
      </c>
      <c r="C14" s="27"/>
      <c r="D14" s="8">
        <f>D15+D16+D17</f>
        <v>3209165.5999999996</v>
      </c>
      <c r="E14" s="8">
        <f t="shared" ref="E14:F14" si="3">E15+E16+E17</f>
        <v>3552164.1</v>
      </c>
      <c r="F14" s="8">
        <f t="shared" si="3"/>
        <v>255002.3</v>
      </c>
      <c r="G14" s="8">
        <f t="shared" si="1"/>
        <v>7.178787151190452</v>
      </c>
      <c r="H14" s="8">
        <f t="shared" si="2"/>
        <v>7.9460623658685616</v>
      </c>
      <c r="I14" s="13"/>
      <c r="J14" s="5"/>
    </row>
    <row r="15" spans="1:10" ht="15" customHeight="1" x14ac:dyDescent="0.3">
      <c r="A15" s="95" t="s">
        <v>20</v>
      </c>
      <c r="B15" s="28" t="s">
        <v>9</v>
      </c>
      <c r="C15" s="29" t="s">
        <v>10</v>
      </c>
      <c r="D15" s="9">
        <v>16181</v>
      </c>
      <c r="E15" s="9">
        <v>45813.7</v>
      </c>
      <c r="F15" s="9">
        <v>9236.2999999999993</v>
      </c>
      <c r="G15" s="10">
        <f t="shared" si="1"/>
        <v>20.160563324944285</v>
      </c>
      <c r="H15" s="10">
        <f t="shared" si="2"/>
        <v>57.081144552252638</v>
      </c>
      <c r="I15" s="13"/>
    </row>
    <row r="16" spans="1:10" ht="17.25" customHeight="1" x14ac:dyDescent="0.3">
      <c r="A16" s="95" t="s">
        <v>21</v>
      </c>
      <c r="B16" s="28" t="s">
        <v>9</v>
      </c>
      <c r="C16" s="29" t="s">
        <v>11</v>
      </c>
      <c r="D16" s="9">
        <v>11512.8</v>
      </c>
      <c r="E16" s="9">
        <v>156284.9</v>
      </c>
      <c r="F16" s="9">
        <v>15658.9</v>
      </c>
      <c r="G16" s="10">
        <f t="shared" si="1"/>
        <v>10.019458053849092</v>
      </c>
      <c r="H16" s="10">
        <f t="shared" si="2"/>
        <v>136.01295948856927</v>
      </c>
      <c r="I16" s="13"/>
    </row>
    <row r="17" spans="1:10" s="1" customFormat="1" ht="17.25" customHeight="1" x14ac:dyDescent="0.3">
      <c r="A17" s="95" t="s">
        <v>91</v>
      </c>
      <c r="B17" s="28" t="s">
        <v>9</v>
      </c>
      <c r="C17" s="28" t="s">
        <v>23</v>
      </c>
      <c r="D17" s="9">
        <v>3181471.8</v>
      </c>
      <c r="E17" s="9">
        <v>3350065.5</v>
      </c>
      <c r="F17" s="9">
        <v>230107.1</v>
      </c>
      <c r="G17" s="10">
        <f t="shared" si="1"/>
        <v>6.8687343575819639</v>
      </c>
      <c r="H17" s="10">
        <v>0</v>
      </c>
      <c r="I17" s="13"/>
      <c r="J17" s="4"/>
    </row>
    <row r="18" spans="1:10" ht="15" x14ac:dyDescent="0.25">
      <c r="A18" s="135"/>
      <c r="B18" s="30"/>
      <c r="C18" s="31"/>
      <c r="D18" s="11"/>
      <c r="E18" s="11"/>
      <c r="F18" s="11"/>
      <c r="G18" s="8"/>
      <c r="H18" s="10"/>
      <c r="I18" s="13"/>
    </row>
    <row r="19" spans="1:10" ht="33" customHeight="1" x14ac:dyDescent="0.3">
      <c r="A19" s="97" t="s">
        <v>22</v>
      </c>
      <c r="B19" s="32" t="s">
        <v>10</v>
      </c>
      <c r="C19" s="33"/>
      <c r="D19" s="8">
        <f>D21+D22+D23+D20</f>
        <v>137186.19999999998</v>
      </c>
      <c r="E19" s="8">
        <f t="shared" ref="E19:F19" si="4">E21+E22+E23+E20</f>
        <v>1542318.6</v>
      </c>
      <c r="F19" s="8">
        <f t="shared" si="4"/>
        <v>248609.30000000002</v>
      </c>
      <c r="G19" s="8">
        <f t="shared" si="1"/>
        <v>16.119192234341206</v>
      </c>
      <c r="H19" s="8">
        <f t="shared" si="2"/>
        <v>181.22034140460195</v>
      </c>
      <c r="I19" s="13"/>
      <c r="J19" s="5"/>
    </row>
    <row r="20" spans="1:10" s="138" customFormat="1" ht="18" customHeight="1" x14ac:dyDescent="0.3">
      <c r="A20" s="98" t="s">
        <v>92</v>
      </c>
      <c r="B20" s="34" t="s">
        <v>10</v>
      </c>
      <c r="C20" s="35" t="s">
        <v>23</v>
      </c>
      <c r="D20" s="10">
        <v>0</v>
      </c>
      <c r="E20" s="10">
        <v>240</v>
      </c>
      <c r="F20" s="10">
        <v>40</v>
      </c>
      <c r="G20" s="10">
        <f t="shared" si="1"/>
        <v>16.666666666666668</v>
      </c>
      <c r="H20" s="10">
        <v>0</v>
      </c>
      <c r="I20" s="136"/>
      <c r="J20" s="137"/>
    </row>
    <row r="21" spans="1:10" ht="39.6" x14ac:dyDescent="0.3">
      <c r="A21" s="98" t="s">
        <v>88</v>
      </c>
      <c r="B21" s="34" t="s">
        <v>10</v>
      </c>
      <c r="C21" s="35">
        <v>10</v>
      </c>
      <c r="D21" s="9">
        <v>114016.4</v>
      </c>
      <c r="E21" s="9">
        <v>843684.7</v>
      </c>
      <c r="F21" s="9">
        <v>116383.6</v>
      </c>
      <c r="G21" s="10">
        <f t="shared" si="1"/>
        <v>13.794679457859081</v>
      </c>
      <c r="H21" s="10">
        <f t="shared" si="2"/>
        <v>102.07619254773876</v>
      </c>
      <c r="I21" s="13"/>
    </row>
    <row r="22" spans="1:10" x14ac:dyDescent="0.3">
      <c r="A22" s="99" t="s">
        <v>24</v>
      </c>
      <c r="B22" s="34" t="s">
        <v>10</v>
      </c>
      <c r="C22" s="35" t="s">
        <v>15</v>
      </c>
      <c r="D22" s="10">
        <v>240</v>
      </c>
      <c r="E22" s="9">
        <v>2200</v>
      </c>
      <c r="F22" s="10">
        <v>88</v>
      </c>
      <c r="G22" s="10">
        <f t="shared" si="1"/>
        <v>4</v>
      </c>
      <c r="H22" s="10">
        <f t="shared" si="2"/>
        <v>36.666666666666671</v>
      </c>
      <c r="I22" s="13"/>
    </row>
    <row r="23" spans="1:10" ht="27" customHeight="1" x14ac:dyDescent="0.3">
      <c r="A23" s="98" t="s">
        <v>25</v>
      </c>
      <c r="B23" s="34" t="s">
        <v>10</v>
      </c>
      <c r="C23" s="35" t="s">
        <v>26</v>
      </c>
      <c r="D23" s="10">
        <v>22929.8</v>
      </c>
      <c r="E23" s="9">
        <v>696193.9</v>
      </c>
      <c r="F23" s="10">
        <v>132097.70000000001</v>
      </c>
      <c r="G23" s="10">
        <f t="shared" si="1"/>
        <v>18.97426851915824</v>
      </c>
      <c r="H23" s="10">
        <f t="shared" si="2"/>
        <v>576.09617179391012</v>
      </c>
      <c r="I23" s="13"/>
    </row>
    <row r="24" spans="1:10" s="2" customFormat="1" ht="15" x14ac:dyDescent="0.25">
      <c r="A24" s="100"/>
      <c r="B24" s="36"/>
      <c r="C24" s="36"/>
      <c r="D24" s="11"/>
      <c r="E24" s="11"/>
      <c r="F24" s="11"/>
      <c r="G24" s="8"/>
      <c r="H24" s="8"/>
      <c r="I24" s="13"/>
      <c r="J24" s="4"/>
    </row>
    <row r="25" spans="1:10" x14ac:dyDescent="0.3">
      <c r="A25" s="101" t="s">
        <v>27</v>
      </c>
      <c r="B25" s="37" t="s">
        <v>11</v>
      </c>
      <c r="C25" s="38"/>
      <c r="D25" s="8">
        <f>D26+D28+D29+D30+D31+D32+D33+D34+D35+D27</f>
        <v>2780093</v>
      </c>
      <c r="E25" s="8">
        <f>E26+E28+E29+E30+E31+E32+E33+E34+E35+E27</f>
        <v>23663583.5</v>
      </c>
      <c r="F25" s="8">
        <f>F26+F28+F29+F30+F31+F32+F33+F34+F35+F27</f>
        <v>2772270.6</v>
      </c>
      <c r="G25" s="8">
        <f t="shared" si="1"/>
        <v>11.71534564914904</v>
      </c>
      <c r="H25" s="8">
        <f t="shared" si="2"/>
        <v>99.718628117836346</v>
      </c>
      <c r="I25" s="13"/>
      <c r="J25" s="5"/>
    </row>
    <row r="26" spans="1:10" x14ac:dyDescent="0.3">
      <c r="A26" s="102" t="s">
        <v>28</v>
      </c>
      <c r="B26" s="39" t="s">
        <v>11</v>
      </c>
      <c r="C26" s="40" t="s">
        <v>8</v>
      </c>
      <c r="D26" s="9">
        <v>75540.399999999994</v>
      </c>
      <c r="E26" s="9">
        <v>307149</v>
      </c>
      <c r="F26" s="9">
        <v>66721.3</v>
      </c>
      <c r="G26" s="10">
        <f t="shared" si="1"/>
        <v>21.722779497898415</v>
      </c>
      <c r="H26" s="10">
        <f t="shared" si="2"/>
        <v>88.325319961239288</v>
      </c>
      <c r="I26" s="13"/>
    </row>
    <row r="27" spans="1:10" s="1" customFormat="1" x14ac:dyDescent="0.3">
      <c r="A27" s="102" t="s">
        <v>93</v>
      </c>
      <c r="B27" s="39" t="s">
        <v>11</v>
      </c>
      <c r="C27" s="40" t="s">
        <v>9</v>
      </c>
      <c r="D27" s="9">
        <v>0</v>
      </c>
      <c r="E27" s="9">
        <v>1460800</v>
      </c>
      <c r="F27" s="9">
        <v>0</v>
      </c>
      <c r="G27" s="10">
        <f t="shared" si="1"/>
        <v>0</v>
      </c>
      <c r="H27" s="10">
        <v>0</v>
      </c>
      <c r="I27" s="13"/>
      <c r="J27" s="4"/>
    </row>
    <row r="28" spans="1:10" ht="15" customHeight="1" x14ac:dyDescent="0.3">
      <c r="A28" s="102" t="s">
        <v>29</v>
      </c>
      <c r="B28" s="39" t="s">
        <v>11</v>
      </c>
      <c r="C28" s="40" t="s">
        <v>11</v>
      </c>
      <c r="D28" s="10">
        <v>0</v>
      </c>
      <c r="E28" s="9">
        <v>1191.4000000000001</v>
      </c>
      <c r="F28" s="10">
        <v>0</v>
      </c>
      <c r="G28" s="10">
        <f t="shared" si="1"/>
        <v>0</v>
      </c>
      <c r="H28" s="10">
        <v>0</v>
      </c>
      <c r="I28" s="13"/>
    </row>
    <row r="29" spans="1:10" ht="15" customHeight="1" x14ac:dyDescent="0.3">
      <c r="A29" s="102" t="s">
        <v>30</v>
      </c>
      <c r="B29" s="39" t="s">
        <v>11</v>
      </c>
      <c r="C29" s="40" t="s">
        <v>12</v>
      </c>
      <c r="D29" s="9">
        <v>1169994.8</v>
      </c>
      <c r="E29" s="9">
        <v>7673865.7000000002</v>
      </c>
      <c r="F29" s="9">
        <v>581876.5</v>
      </c>
      <c r="G29" s="10">
        <f t="shared" si="1"/>
        <v>7.5825734088622365</v>
      </c>
      <c r="H29" s="10">
        <f t="shared" si="2"/>
        <v>49.733255224724076</v>
      </c>
      <c r="I29" s="13"/>
    </row>
    <row r="30" spans="1:10" x14ac:dyDescent="0.3">
      <c r="A30" s="102" t="s">
        <v>31</v>
      </c>
      <c r="B30" s="39" t="s">
        <v>11</v>
      </c>
      <c r="C30" s="40" t="s">
        <v>13</v>
      </c>
      <c r="D30" s="10">
        <v>0</v>
      </c>
      <c r="E30" s="9">
        <v>5743</v>
      </c>
      <c r="F30" s="10">
        <v>0</v>
      </c>
      <c r="G30" s="10">
        <f t="shared" si="1"/>
        <v>0</v>
      </c>
      <c r="H30" s="10">
        <v>0</v>
      </c>
      <c r="I30" s="13"/>
    </row>
    <row r="31" spans="1:10" x14ac:dyDescent="0.3">
      <c r="A31" s="102" t="s">
        <v>32</v>
      </c>
      <c r="B31" s="39" t="s">
        <v>11</v>
      </c>
      <c r="C31" s="40" t="s">
        <v>14</v>
      </c>
      <c r="D31" s="9">
        <v>139334.1</v>
      </c>
      <c r="E31" s="9">
        <v>743842.4</v>
      </c>
      <c r="F31" s="9">
        <v>194385.5</v>
      </c>
      <c r="G31" s="10">
        <f t="shared" si="1"/>
        <v>26.132618952616845</v>
      </c>
      <c r="H31" s="10">
        <f t="shared" si="2"/>
        <v>139.51035676119486</v>
      </c>
      <c r="I31" s="13"/>
    </row>
    <row r="32" spans="1:10" x14ac:dyDescent="0.3">
      <c r="A32" s="102" t="s">
        <v>33</v>
      </c>
      <c r="B32" s="39" t="s">
        <v>11</v>
      </c>
      <c r="C32" s="40" t="s">
        <v>34</v>
      </c>
      <c r="D32" s="9">
        <v>251704</v>
      </c>
      <c r="E32" s="9">
        <v>3162886.7</v>
      </c>
      <c r="F32" s="9">
        <v>460330.7</v>
      </c>
      <c r="G32" s="10">
        <f t="shared" si="1"/>
        <v>14.554131831532251</v>
      </c>
      <c r="H32" s="10">
        <f t="shared" si="2"/>
        <v>182.88573085846869</v>
      </c>
      <c r="I32" s="13"/>
    </row>
    <row r="33" spans="1:10" ht="15" customHeight="1" x14ac:dyDescent="0.3">
      <c r="A33" s="102" t="s">
        <v>35</v>
      </c>
      <c r="B33" s="39" t="s">
        <v>11</v>
      </c>
      <c r="C33" s="40" t="s">
        <v>23</v>
      </c>
      <c r="D33" s="9">
        <v>871937.5</v>
      </c>
      <c r="E33" s="9">
        <v>9294621.5</v>
      </c>
      <c r="F33" s="9">
        <v>1233049.8</v>
      </c>
      <c r="G33" s="10">
        <f t="shared" si="1"/>
        <v>13.26627232749607</v>
      </c>
      <c r="H33" s="10">
        <f t="shared" si="2"/>
        <v>141.41492939574223</v>
      </c>
      <c r="I33" s="13"/>
    </row>
    <row r="34" spans="1:10" x14ac:dyDescent="0.3">
      <c r="A34" s="102" t="s">
        <v>36</v>
      </c>
      <c r="B34" s="39" t="s">
        <v>11</v>
      </c>
      <c r="C34" s="40" t="s">
        <v>37</v>
      </c>
      <c r="D34" s="9">
        <v>10588.7</v>
      </c>
      <c r="E34" s="9">
        <v>61037.1</v>
      </c>
      <c r="F34" s="9">
        <v>16.2</v>
      </c>
      <c r="G34" s="10">
        <f t="shared" si="1"/>
        <v>2.6541234757221428E-2</v>
      </c>
      <c r="H34" s="10">
        <f t="shared" si="2"/>
        <v>0.15299328529470094</v>
      </c>
      <c r="I34" s="13"/>
    </row>
    <row r="35" spans="1:10" ht="15" customHeight="1" x14ac:dyDescent="0.3">
      <c r="A35" s="102" t="s">
        <v>38</v>
      </c>
      <c r="B35" s="39" t="s">
        <v>11</v>
      </c>
      <c r="C35" s="40" t="s">
        <v>39</v>
      </c>
      <c r="D35" s="9">
        <v>260993.5</v>
      </c>
      <c r="E35" s="9">
        <v>952446.7</v>
      </c>
      <c r="F35" s="9">
        <v>235890.6</v>
      </c>
      <c r="G35" s="10">
        <f t="shared" si="1"/>
        <v>24.766803223739451</v>
      </c>
      <c r="H35" s="10">
        <f t="shared" si="2"/>
        <v>90.38179111740331</v>
      </c>
      <c r="I35" s="13"/>
    </row>
    <row r="36" spans="1:10" s="1" customFormat="1" ht="15" customHeight="1" x14ac:dyDescent="0.25">
      <c r="A36" s="103"/>
      <c r="B36" s="41"/>
      <c r="C36" s="41"/>
      <c r="D36" s="12"/>
      <c r="E36" s="12"/>
      <c r="F36" s="12"/>
      <c r="G36" s="8"/>
      <c r="H36" s="8"/>
      <c r="I36" s="13"/>
      <c r="J36" s="4"/>
    </row>
    <row r="37" spans="1:10" x14ac:dyDescent="0.3">
      <c r="A37" s="104" t="s">
        <v>40</v>
      </c>
      <c r="B37" s="42" t="s">
        <v>12</v>
      </c>
      <c r="C37" s="43"/>
      <c r="D37" s="8">
        <f>D38+D39+D40+D41</f>
        <v>354052.7</v>
      </c>
      <c r="E37" s="8">
        <f t="shared" ref="E37:F37" si="5">E38+E39+E40+E41</f>
        <v>2194132.5999999996</v>
      </c>
      <c r="F37" s="8">
        <f t="shared" si="5"/>
        <v>90445.5</v>
      </c>
      <c r="G37" s="8">
        <f t="shared" si="1"/>
        <v>4.1221528726203696</v>
      </c>
      <c r="H37" s="8">
        <f t="shared" si="2"/>
        <v>25.545773270476399</v>
      </c>
      <c r="I37" s="13"/>
      <c r="J37" s="5"/>
    </row>
    <row r="38" spans="1:10" x14ac:dyDescent="0.3">
      <c r="A38" s="105" t="s">
        <v>41</v>
      </c>
      <c r="B38" s="44" t="s">
        <v>12</v>
      </c>
      <c r="C38" s="45" t="s">
        <v>8</v>
      </c>
      <c r="D38" s="9">
        <v>272797.09999999998</v>
      </c>
      <c r="E38" s="9">
        <v>217985.2</v>
      </c>
      <c r="F38" s="9">
        <v>15600</v>
      </c>
      <c r="G38" s="10">
        <f t="shared" si="1"/>
        <v>7.1564491534287642</v>
      </c>
      <c r="H38" s="10">
        <f t="shared" si="2"/>
        <v>5.718535864200903</v>
      </c>
      <c r="I38" s="13"/>
    </row>
    <row r="39" spans="1:10" x14ac:dyDescent="0.3">
      <c r="A39" s="105" t="s">
        <v>42</v>
      </c>
      <c r="B39" s="44" t="s">
        <v>12</v>
      </c>
      <c r="C39" s="45" t="s">
        <v>9</v>
      </c>
      <c r="D39" s="9">
        <v>16440.900000000001</v>
      </c>
      <c r="E39" s="9">
        <v>538974</v>
      </c>
      <c r="F39" s="9">
        <v>42813.8</v>
      </c>
      <c r="G39" s="10">
        <f t="shared" si="1"/>
        <v>7.9435742725994212</v>
      </c>
      <c r="H39" s="10">
        <f t="shared" si="2"/>
        <v>260.41031816992984</v>
      </c>
      <c r="I39" s="13"/>
    </row>
    <row r="40" spans="1:10" s="1" customFormat="1" x14ac:dyDescent="0.3">
      <c r="A40" s="106" t="s">
        <v>84</v>
      </c>
      <c r="B40" s="44" t="s">
        <v>12</v>
      </c>
      <c r="C40" s="45" t="s">
        <v>10</v>
      </c>
      <c r="D40" s="9">
        <v>0</v>
      </c>
      <c r="E40" s="9">
        <v>699915.7</v>
      </c>
      <c r="F40" s="9">
        <v>0</v>
      </c>
      <c r="G40" s="10">
        <f t="shared" si="1"/>
        <v>0</v>
      </c>
      <c r="H40" s="10">
        <v>0</v>
      </c>
      <c r="I40" s="13"/>
      <c r="J40" s="4"/>
    </row>
    <row r="41" spans="1:10" ht="27" customHeight="1" x14ac:dyDescent="0.3">
      <c r="A41" s="105" t="s">
        <v>43</v>
      </c>
      <c r="B41" s="44" t="s">
        <v>12</v>
      </c>
      <c r="C41" s="45" t="s">
        <v>12</v>
      </c>
      <c r="D41" s="9">
        <v>64814.7</v>
      </c>
      <c r="E41" s="9">
        <v>737257.7</v>
      </c>
      <c r="F41" s="9">
        <v>32031.7</v>
      </c>
      <c r="G41" s="10">
        <f t="shared" si="1"/>
        <v>4.3447087768632331</v>
      </c>
      <c r="H41" s="10">
        <f t="shared" si="2"/>
        <v>49.420424687609454</v>
      </c>
      <c r="I41" s="13"/>
    </row>
    <row r="42" spans="1:10" s="2" customFormat="1" ht="15" x14ac:dyDescent="0.25">
      <c r="A42" s="96"/>
      <c r="B42" s="31"/>
      <c r="C42" s="31"/>
      <c r="D42" s="11"/>
      <c r="E42" s="11"/>
      <c r="F42" s="11"/>
      <c r="G42" s="8"/>
      <c r="H42" s="8"/>
      <c r="I42" s="13"/>
      <c r="J42" s="4"/>
    </row>
    <row r="43" spans="1:10" x14ac:dyDescent="0.3">
      <c r="A43" s="107" t="s">
        <v>44</v>
      </c>
      <c r="B43" s="46" t="s">
        <v>13</v>
      </c>
      <c r="C43" s="47"/>
      <c r="D43" s="8">
        <f>D44+D45+D46+D47</f>
        <v>9019.4</v>
      </c>
      <c r="E43" s="8">
        <f t="shared" ref="E43:F43" si="6">E44+E45+E46+E47</f>
        <v>1525479.9</v>
      </c>
      <c r="F43" s="8">
        <f t="shared" si="6"/>
        <v>3927.7999999999997</v>
      </c>
      <c r="G43" s="8">
        <f t="shared" si="1"/>
        <v>0.25747962985287448</v>
      </c>
      <c r="H43" s="8">
        <f t="shared" si="2"/>
        <v>43.54835133157416</v>
      </c>
      <c r="I43" s="13"/>
      <c r="J43" s="6"/>
    </row>
    <row r="44" spans="1:10" s="1" customFormat="1" x14ac:dyDescent="0.3">
      <c r="A44" s="108" t="s">
        <v>85</v>
      </c>
      <c r="B44" s="48" t="s">
        <v>13</v>
      </c>
      <c r="C44" s="49" t="s">
        <v>8</v>
      </c>
      <c r="D44" s="10">
        <v>41.6</v>
      </c>
      <c r="E44" s="10">
        <v>538</v>
      </c>
      <c r="F44" s="10">
        <v>90.2</v>
      </c>
      <c r="G44" s="10">
        <f t="shared" si="1"/>
        <v>16.765799256505577</v>
      </c>
      <c r="H44" s="10">
        <v>0</v>
      </c>
      <c r="I44" s="13"/>
      <c r="J44" s="4"/>
    </row>
    <row r="45" spans="1:10" ht="27" customHeight="1" x14ac:dyDescent="0.3">
      <c r="A45" s="108" t="s">
        <v>45</v>
      </c>
      <c r="B45" s="48" t="s">
        <v>13</v>
      </c>
      <c r="C45" s="49" t="s">
        <v>10</v>
      </c>
      <c r="D45" s="9">
        <v>0</v>
      </c>
      <c r="E45" s="9">
        <v>59</v>
      </c>
      <c r="F45" s="9">
        <v>0</v>
      </c>
      <c r="G45" s="10">
        <f t="shared" si="1"/>
        <v>0</v>
      </c>
      <c r="H45" s="10">
        <v>0</v>
      </c>
      <c r="I45" s="13"/>
    </row>
    <row r="46" spans="1:10" s="1" customFormat="1" ht="27" customHeight="1" x14ac:dyDescent="0.3">
      <c r="A46" s="108" t="s">
        <v>83</v>
      </c>
      <c r="B46" s="48" t="s">
        <v>13</v>
      </c>
      <c r="C46" s="49" t="s">
        <v>11</v>
      </c>
      <c r="D46" s="89">
        <v>0</v>
      </c>
      <c r="E46" s="9">
        <v>650</v>
      </c>
      <c r="F46" s="89">
        <v>0</v>
      </c>
      <c r="G46" s="10">
        <f t="shared" si="1"/>
        <v>0</v>
      </c>
      <c r="H46" s="10">
        <v>0</v>
      </c>
      <c r="I46" s="13"/>
      <c r="J46" s="4"/>
    </row>
    <row r="47" spans="1:10" ht="15" customHeight="1" x14ac:dyDescent="0.3">
      <c r="A47" s="108" t="s">
        <v>46</v>
      </c>
      <c r="B47" s="48" t="s">
        <v>13</v>
      </c>
      <c r="C47" s="49" t="s">
        <v>12</v>
      </c>
      <c r="D47" s="9">
        <v>8977.7999999999993</v>
      </c>
      <c r="E47" s="9">
        <v>1524232.9</v>
      </c>
      <c r="F47" s="9">
        <v>3837.6</v>
      </c>
      <c r="G47" s="10">
        <f t="shared" si="1"/>
        <v>0.25177254735808419</v>
      </c>
      <c r="H47" s="10">
        <f t="shared" si="2"/>
        <v>42.74543874891399</v>
      </c>
      <c r="I47" s="13"/>
    </row>
    <row r="48" spans="1:10" s="2" customFormat="1" ht="15" customHeight="1" x14ac:dyDescent="0.25">
      <c r="A48" s="109"/>
      <c r="B48" s="14"/>
      <c r="C48" s="14"/>
      <c r="D48" s="12"/>
      <c r="E48" s="12"/>
      <c r="F48" s="12"/>
      <c r="G48" s="8"/>
      <c r="H48" s="8"/>
      <c r="I48" s="13"/>
      <c r="J48" s="4"/>
    </row>
    <row r="49" spans="1:10" x14ac:dyDescent="0.3">
      <c r="A49" s="110" t="s">
        <v>47</v>
      </c>
      <c r="B49" s="15" t="s">
        <v>14</v>
      </c>
      <c r="C49" s="15"/>
      <c r="D49" s="8">
        <f>D50+D51+D52+D53+D54+D55+D56</f>
        <v>3680204.4</v>
      </c>
      <c r="E49" s="8">
        <f t="shared" ref="E49:F49" si="7">E50+E51+E52+E53+E54+E55+E56</f>
        <v>24128545.300000001</v>
      </c>
      <c r="F49" s="8">
        <f t="shared" si="7"/>
        <v>3975436</v>
      </c>
      <c r="G49" s="8">
        <f t="shared" si="1"/>
        <v>16.476069943594982</v>
      </c>
      <c r="H49" s="8">
        <f t="shared" si="2"/>
        <v>108.02215224784797</v>
      </c>
      <c r="I49" s="13"/>
      <c r="J49" s="5"/>
    </row>
    <row r="50" spans="1:10" x14ac:dyDescent="0.3">
      <c r="A50" s="111" t="s">
        <v>48</v>
      </c>
      <c r="B50" s="16" t="s">
        <v>14</v>
      </c>
      <c r="C50" s="17" t="s">
        <v>8</v>
      </c>
      <c r="D50" s="9">
        <v>23712.7</v>
      </c>
      <c r="E50" s="9">
        <v>0</v>
      </c>
      <c r="F50" s="9">
        <v>0</v>
      </c>
      <c r="G50" s="10" t="s">
        <v>95</v>
      </c>
      <c r="H50" s="10">
        <f t="shared" si="2"/>
        <v>0</v>
      </c>
      <c r="I50" s="13"/>
    </row>
    <row r="51" spans="1:10" x14ac:dyDescent="0.3">
      <c r="A51" s="111" t="s">
        <v>49</v>
      </c>
      <c r="B51" s="16" t="s">
        <v>14</v>
      </c>
      <c r="C51" s="17" t="s">
        <v>9</v>
      </c>
      <c r="D51" s="9">
        <v>725020</v>
      </c>
      <c r="E51" s="9">
        <v>6804750.2999999998</v>
      </c>
      <c r="F51" s="9">
        <v>688380.6</v>
      </c>
      <c r="G51" s="10">
        <f t="shared" si="1"/>
        <v>10.116177224019522</v>
      </c>
      <c r="H51" s="10">
        <f t="shared" si="2"/>
        <v>94.946429064025821</v>
      </c>
      <c r="I51" s="13"/>
    </row>
    <row r="52" spans="1:10" ht="15" customHeight="1" x14ac:dyDescent="0.3">
      <c r="A52" s="111" t="s">
        <v>82</v>
      </c>
      <c r="B52" s="16" t="s">
        <v>14</v>
      </c>
      <c r="C52" s="17" t="s">
        <v>10</v>
      </c>
      <c r="D52" s="10">
        <v>74205.3</v>
      </c>
      <c r="E52" s="10">
        <v>757909.5</v>
      </c>
      <c r="F52" s="10">
        <v>85177.7</v>
      </c>
      <c r="G52" s="10">
        <f>F52/E52%</f>
        <v>11.238505388836002</v>
      </c>
      <c r="H52" s="10">
        <f>F52/D52%</f>
        <v>114.7865448963888</v>
      </c>
      <c r="I52" s="13"/>
    </row>
    <row r="53" spans="1:10" ht="15" customHeight="1" x14ac:dyDescent="0.3">
      <c r="A53" s="111" t="s">
        <v>50</v>
      </c>
      <c r="B53" s="16" t="s">
        <v>14</v>
      </c>
      <c r="C53" s="17" t="s">
        <v>11</v>
      </c>
      <c r="D53" s="9">
        <v>514802</v>
      </c>
      <c r="E53" s="9">
        <v>2501082</v>
      </c>
      <c r="F53" s="9">
        <v>529979.6</v>
      </c>
      <c r="G53" s="10">
        <f>F53/E53%</f>
        <v>21.190012962389876</v>
      </c>
      <c r="H53" s="10">
        <f>F53/D53%</f>
        <v>102.94824029432674</v>
      </c>
      <c r="I53" s="13"/>
    </row>
    <row r="54" spans="1:10" ht="27" customHeight="1" x14ac:dyDescent="0.3">
      <c r="A54" s="111" t="s">
        <v>51</v>
      </c>
      <c r="B54" s="16" t="s">
        <v>14</v>
      </c>
      <c r="C54" s="17" t="s">
        <v>12</v>
      </c>
      <c r="D54" s="9">
        <v>12313.9</v>
      </c>
      <c r="E54" s="9">
        <v>65180</v>
      </c>
      <c r="F54" s="9">
        <v>13110.2</v>
      </c>
      <c r="G54" s="10">
        <f t="shared" si="1"/>
        <v>20.113838600797795</v>
      </c>
      <c r="H54" s="10">
        <f t="shared" si="2"/>
        <v>106.4666758703579</v>
      </c>
      <c r="I54" s="13"/>
    </row>
    <row r="55" spans="1:10" ht="15" customHeight="1" x14ac:dyDescent="0.3">
      <c r="A55" s="111" t="s">
        <v>86</v>
      </c>
      <c r="B55" s="16" t="s">
        <v>14</v>
      </c>
      <c r="C55" s="17" t="s">
        <v>14</v>
      </c>
      <c r="D55" s="9">
        <v>3835.9</v>
      </c>
      <c r="E55" s="9">
        <v>47453.7</v>
      </c>
      <c r="F55" s="9">
        <v>5454.9</v>
      </c>
      <c r="G55" s="10">
        <f t="shared" si="1"/>
        <v>11.495204799625741</v>
      </c>
      <c r="H55" s="10">
        <f t="shared" si="2"/>
        <v>142.20652258922286</v>
      </c>
      <c r="I55" s="13"/>
    </row>
    <row r="56" spans="1:10" ht="15" customHeight="1" x14ac:dyDescent="0.3">
      <c r="A56" s="111" t="s">
        <v>52</v>
      </c>
      <c r="B56" s="16" t="s">
        <v>14</v>
      </c>
      <c r="C56" s="17" t="s">
        <v>23</v>
      </c>
      <c r="D56" s="9">
        <v>2326314.6</v>
      </c>
      <c r="E56" s="9">
        <v>13952169.800000001</v>
      </c>
      <c r="F56" s="9">
        <v>2653333</v>
      </c>
      <c r="G56" s="10">
        <f t="shared" si="1"/>
        <v>19.017350261892599</v>
      </c>
      <c r="H56" s="10">
        <f t="shared" si="2"/>
        <v>114.0573592238986</v>
      </c>
      <c r="I56" s="13"/>
    </row>
    <row r="57" spans="1:10" s="2" customFormat="1" ht="15" customHeight="1" x14ac:dyDescent="0.25">
      <c r="A57" s="112"/>
      <c r="B57" s="50"/>
      <c r="C57" s="50"/>
      <c r="D57" s="12"/>
      <c r="E57" s="12"/>
      <c r="F57" s="12"/>
      <c r="G57" s="8"/>
      <c r="H57" s="8"/>
      <c r="I57" s="13"/>
      <c r="J57" s="4"/>
    </row>
    <row r="58" spans="1:10" x14ac:dyDescent="0.3">
      <c r="A58" s="113" t="s">
        <v>53</v>
      </c>
      <c r="B58" s="51" t="s">
        <v>34</v>
      </c>
      <c r="C58" s="52"/>
      <c r="D58" s="8">
        <f>D59+D60</f>
        <v>185432.7</v>
      </c>
      <c r="E58" s="8">
        <f t="shared" ref="E58:F58" si="8">E59+E60</f>
        <v>1753360.9</v>
      </c>
      <c r="F58" s="8">
        <f t="shared" si="8"/>
        <v>228033.30000000002</v>
      </c>
      <c r="G58" s="8">
        <f t="shared" si="1"/>
        <v>13.005497042850676</v>
      </c>
      <c r="H58" s="8">
        <f t="shared" si="2"/>
        <v>122.97361792175813</v>
      </c>
      <c r="I58" s="13"/>
      <c r="J58" s="5"/>
    </row>
    <row r="59" spans="1:10" x14ac:dyDescent="0.3">
      <c r="A59" s="114" t="s">
        <v>54</v>
      </c>
      <c r="B59" s="53" t="s">
        <v>34</v>
      </c>
      <c r="C59" s="54" t="s">
        <v>8</v>
      </c>
      <c r="D59" s="9">
        <v>175382.2</v>
      </c>
      <c r="E59" s="9">
        <v>1709794.2</v>
      </c>
      <c r="F59" s="9">
        <v>218976.2</v>
      </c>
      <c r="G59" s="10">
        <f t="shared" si="1"/>
        <v>12.807167084787165</v>
      </c>
      <c r="H59" s="10">
        <f t="shared" si="2"/>
        <v>124.85657039311857</v>
      </c>
      <c r="I59" s="13"/>
    </row>
    <row r="60" spans="1:10" ht="15" customHeight="1" x14ac:dyDescent="0.3">
      <c r="A60" s="114" t="s">
        <v>55</v>
      </c>
      <c r="B60" s="53" t="s">
        <v>34</v>
      </c>
      <c r="C60" s="54" t="s">
        <v>11</v>
      </c>
      <c r="D60" s="9">
        <v>10050.5</v>
      </c>
      <c r="E60" s="9">
        <v>43566.7</v>
      </c>
      <c r="F60" s="9">
        <v>9057.1</v>
      </c>
      <c r="G60" s="10">
        <f t="shared" si="1"/>
        <v>20.789043007618204</v>
      </c>
      <c r="H60" s="10">
        <f t="shared" si="2"/>
        <v>90.115914631112886</v>
      </c>
      <c r="I60" s="13"/>
    </row>
    <row r="61" spans="1:10" s="2" customFormat="1" ht="15" customHeight="1" x14ac:dyDescent="0.25">
      <c r="A61" s="115"/>
      <c r="B61" s="55"/>
      <c r="C61" s="55"/>
      <c r="D61" s="12"/>
      <c r="E61" s="12"/>
      <c r="F61" s="12"/>
      <c r="G61" s="8"/>
      <c r="H61" s="8"/>
      <c r="I61" s="13"/>
      <c r="J61" s="4"/>
    </row>
    <row r="62" spans="1:10" x14ac:dyDescent="0.3">
      <c r="A62" s="116" t="s">
        <v>56</v>
      </c>
      <c r="B62" s="56" t="s">
        <v>23</v>
      </c>
      <c r="C62" s="57"/>
      <c r="D62" s="8">
        <f>D63+D64+D65+D66+D67+D68</f>
        <v>1868008.1</v>
      </c>
      <c r="E62" s="8">
        <f t="shared" ref="E62:F62" si="9">E63+E64+E65+E66+E67+E68</f>
        <v>10063807.4</v>
      </c>
      <c r="F62" s="8">
        <f t="shared" si="9"/>
        <v>1932518.8</v>
      </c>
      <c r="G62" s="8">
        <f t="shared" si="1"/>
        <v>19.202660814037436</v>
      </c>
      <c r="H62" s="8">
        <f t="shared" si="2"/>
        <v>103.45344862262641</v>
      </c>
      <c r="I62" s="13"/>
      <c r="J62" s="5"/>
    </row>
    <row r="63" spans="1:10" ht="15" customHeight="1" x14ac:dyDescent="0.3">
      <c r="A63" s="117" t="s">
        <v>57</v>
      </c>
      <c r="B63" s="58" t="s">
        <v>23</v>
      </c>
      <c r="C63" s="59" t="s">
        <v>8</v>
      </c>
      <c r="D63" s="9">
        <v>681241</v>
      </c>
      <c r="E63" s="9">
        <v>4079453.2</v>
      </c>
      <c r="F63" s="9">
        <v>882724.9</v>
      </c>
      <c r="G63" s="10">
        <f t="shared" si="1"/>
        <v>21.63831417406627</v>
      </c>
      <c r="H63" s="10">
        <f t="shared" si="2"/>
        <v>129.57600907755113</v>
      </c>
      <c r="I63" s="13"/>
    </row>
    <row r="64" spans="1:10" x14ac:dyDescent="0.3">
      <c r="A64" s="117" t="s">
        <v>58</v>
      </c>
      <c r="B64" s="58" t="s">
        <v>23</v>
      </c>
      <c r="C64" s="58" t="s">
        <v>9</v>
      </c>
      <c r="D64" s="9">
        <v>1006744.1</v>
      </c>
      <c r="E64" s="9">
        <v>4652985.8</v>
      </c>
      <c r="F64" s="9">
        <v>872484.4</v>
      </c>
      <c r="G64" s="10">
        <f t="shared" si="1"/>
        <v>18.751065176257363</v>
      </c>
      <c r="H64" s="10">
        <f t="shared" si="2"/>
        <v>86.663969523139016</v>
      </c>
      <c r="I64" s="13"/>
    </row>
    <row r="65" spans="1:10" x14ac:dyDescent="0.3">
      <c r="A65" s="117" t="s">
        <v>59</v>
      </c>
      <c r="B65" s="58" t="s">
        <v>23</v>
      </c>
      <c r="C65" s="59" t="s">
        <v>11</v>
      </c>
      <c r="D65" s="9">
        <v>16242.6</v>
      </c>
      <c r="E65" s="9">
        <v>212510.6</v>
      </c>
      <c r="F65" s="9">
        <v>21032.799999999999</v>
      </c>
      <c r="G65" s="10">
        <f t="shared" si="1"/>
        <v>9.8972945349549608</v>
      </c>
      <c r="H65" s="10">
        <f t="shared" si="2"/>
        <v>129.49158385972689</v>
      </c>
      <c r="I65" s="13"/>
    </row>
    <row r="66" spans="1:10" ht="15" customHeight="1" x14ac:dyDescent="0.3">
      <c r="A66" s="117" t="s">
        <v>60</v>
      </c>
      <c r="B66" s="58" t="s">
        <v>23</v>
      </c>
      <c r="C66" s="59" t="s">
        <v>12</v>
      </c>
      <c r="D66" s="9">
        <v>26920</v>
      </c>
      <c r="E66" s="9">
        <v>169458.5</v>
      </c>
      <c r="F66" s="9">
        <v>77688.899999999994</v>
      </c>
      <c r="G66" s="10">
        <f t="shared" si="1"/>
        <v>45.84538397306715</v>
      </c>
      <c r="H66" s="10">
        <f t="shared" si="2"/>
        <v>288.59175334323919</v>
      </c>
      <c r="I66" s="13"/>
    </row>
    <row r="67" spans="1:10" ht="27" customHeight="1" x14ac:dyDescent="0.3">
      <c r="A67" s="118" t="s">
        <v>61</v>
      </c>
      <c r="B67" s="60" t="s">
        <v>23</v>
      </c>
      <c r="C67" s="61" t="s">
        <v>13</v>
      </c>
      <c r="D67" s="9">
        <v>44350</v>
      </c>
      <c r="E67" s="9">
        <v>194559.3</v>
      </c>
      <c r="F67" s="9">
        <v>42050</v>
      </c>
      <c r="G67" s="10">
        <f t="shared" si="1"/>
        <v>21.612947826189753</v>
      </c>
      <c r="H67" s="10">
        <f t="shared" si="2"/>
        <v>94.81397970687712</v>
      </c>
      <c r="I67" s="13"/>
    </row>
    <row r="68" spans="1:10" ht="15" customHeight="1" x14ac:dyDescent="0.3">
      <c r="A68" s="118" t="s">
        <v>62</v>
      </c>
      <c r="B68" s="60" t="s">
        <v>23</v>
      </c>
      <c r="C68" s="61" t="s">
        <v>23</v>
      </c>
      <c r="D68" s="9">
        <v>92510.399999999994</v>
      </c>
      <c r="E68" s="9">
        <v>754840</v>
      </c>
      <c r="F68" s="9">
        <v>36537.800000000003</v>
      </c>
      <c r="G68" s="10">
        <f t="shared" ref="G68:G95" si="10">F68/E68%</f>
        <v>4.8404695034709349</v>
      </c>
      <c r="H68" s="10">
        <f t="shared" ref="H68:H95" si="11">F68/D68%</f>
        <v>39.49588370604819</v>
      </c>
      <c r="I68" s="13"/>
    </row>
    <row r="69" spans="1:10" s="2" customFormat="1" ht="15" customHeight="1" x14ac:dyDescent="0.25">
      <c r="A69" s="119"/>
      <c r="B69" s="62"/>
      <c r="C69" s="62"/>
      <c r="D69" s="12"/>
      <c r="E69" s="12"/>
      <c r="F69" s="12"/>
      <c r="G69" s="8"/>
      <c r="H69" s="8"/>
      <c r="I69" s="13"/>
      <c r="J69" s="4"/>
    </row>
    <row r="70" spans="1:10" x14ac:dyDescent="0.3">
      <c r="A70" s="120" t="s">
        <v>63</v>
      </c>
      <c r="B70" s="63" t="s">
        <v>37</v>
      </c>
      <c r="C70" s="64"/>
      <c r="D70" s="8">
        <f>D71+D72+D73+D74+D75</f>
        <v>4785753.3999999994</v>
      </c>
      <c r="E70" s="8">
        <f t="shared" ref="E70:F70" si="12">E71+E72+E73+E74+E75</f>
        <v>20678963.699999996</v>
      </c>
      <c r="F70" s="8">
        <f t="shared" si="12"/>
        <v>4254537.9000000004</v>
      </c>
      <c r="G70" s="8">
        <f t="shared" si="10"/>
        <v>20.574231676803038</v>
      </c>
      <c r="H70" s="8">
        <f t="shared" si="11"/>
        <v>88.900065348122638</v>
      </c>
      <c r="I70" s="13"/>
      <c r="J70" s="5"/>
    </row>
    <row r="71" spans="1:10" x14ac:dyDescent="0.3">
      <c r="A71" s="121" t="s">
        <v>64</v>
      </c>
      <c r="B71" s="65" t="s">
        <v>37</v>
      </c>
      <c r="C71" s="66" t="s">
        <v>8</v>
      </c>
      <c r="D71" s="9">
        <v>40547.599999999999</v>
      </c>
      <c r="E71" s="9">
        <v>190302.9</v>
      </c>
      <c r="F71" s="9">
        <v>46182.8</v>
      </c>
      <c r="G71" s="10">
        <f t="shared" si="10"/>
        <v>24.268048463791146</v>
      </c>
      <c r="H71" s="10">
        <f t="shared" si="11"/>
        <v>113.89773994021841</v>
      </c>
      <c r="I71" s="13"/>
    </row>
    <row r="72" spans="1:10" ht="16.5" customHeight="1" x14ac:dyDescent="0.3">
      <c r="A72" s="121" t="s">
        <v>65</v>
      </c>
      <c r="B72" s="65" t="s">
        <v>37</v>
      </c>
      <c r="C72" s="66" t="s">
        <v>9</v>
      </c>
      <c r="D72" s="9">
        <v>409977.1</v>
      </c>
      <c r="E72" s="9">
        <v>2767685.9</v>
      </c>
      <c r="F72" s="9">
        <v>518300.9</v>
      </c>
      <c r="G72" s="10">
        <f t="shared" si="10"/>
        <v>18.726868536635607</v>
      </c>
      <c r="H72" s="10">
        <f t="shared" si="11"/>
        <v>126.42191478499655</v>
      </c>
      <c r="I72" s="13"/>
    </row>
    <row r="73" spans="1:10" ht="15" customHeight="1" x14ac:dyDescent="0.3">
      <c r="A73" s="121" t="s">
        <v>66</v>
      </c>
      <c r="B73" s="65" t="s">
        <v>37</v>
      </c>
      <c r="C73" s="66" t="s">
        <v>10</v>
      </c>
      <c r="D73" s="9">
        <v>2889904</v>
      </c>
      <c r="E73" s="9">
        <v>12454733.1</v>
      </c>
      <c r="F73" s="9">
        <v>2861494.4</v>
      </c>
      <c r="G73" s="10">
        <f t="shared" si="10"/>
        <v>22.975156328319876</v>
      </c>
      <c r="H73" s="10">
        <f t="shared" si="11"/>
        <v>99.016936202725063</v>
      </c>
      <c r="I73" s="13"/>
    </row>
    <row r="74" spans="1:10" ht="15" customHeight="1" x14ac:dyDescent="0.3">
      <c r="A74" s="121" t="s">
        <v>67</v>
      </c>
      <c r="B74" s="65" t="s">
        <v>37</v>
      </c>
      <c r="C74" s="66" t="s">
        <v>11</v>
      </c>
      <c r="D74" s="9">
        <v>1336160.3999999999</v>
      </c>
      <c r="E74" s="9">
        <v>4326486.9000000004</v>
      </c>
      <c r="F74" s="9">
        <v>688179.9</v>
      </c>
      <c r="G74" s="10">
        <f t="shared" si="10"/>
        <v>15.906205563687248</v>
      </c>
      <c r="H74" s="10">
        <f t="shared" si="11"/>
        <v>51.504287958242145</v>
      </c>
      <c r="I74" s="13"/>
    </row>
    <row r="75" spans="1:10" ht="15" customHeight="1" x14ac:dyDescent="0.3">
      <c r="A75" s="121" t="s">
        <v>68</v>
      </c>
      <c r="B75" s="65" t="s">
        <v>37</v>
      </c>
      <c r="C75" s="66" t="s">
        <v>13</v>
      </c>
      <c r="D75" s="9">
        <v>109164.3</v>
      </c>
      <c r="E75" s="9">
        <v>939754.9</v>
      </c>
      <c r="F75" s="9">
        <v>140379.9</v>
      </c>
      <c r="G75" s="10">
        <f t="shared" si="10"/>
        <v>14.9379268998757</v>
      </c>
      <c r="H75" s="10">
        <f t="shared" si="11"/>
        <v>128.59506267158767</v>
      </c>
      <c r="I75" s="13"/>
    </row>
    <row r="76" spans="1:10" s="2" customFormat="1" ht="15" customHeight="1" x14ac:dyDescent="0.25">
      <c r="A76" s="122"/>
      <c r="B76" s="67"/>
      <c r="C76" s="67"/>
      <c r="D76" s="12"/>
      <c r="E76" s="12"/>
      <c r="F76" s="12"/>
      <c r="G76" s="8"/>
      <c r="H76" s="8"/>
      <c r="I76" s="13"/>
      <c r="J76" s="4"/>
    </row>
    <row r="77" spans="1:10" x14ac:dyDescent="0.3">
      <c r="A77" s="123" t="s">
        <v>69</v>
      </c>
      <c r="B77" s="68" t="s">
        <v>15</v>
      </c>
      <c r="C77" s="69"/>
      <c r="D77" s="8">
        <f>D78+D79+D80+D81</f>
        <v>226733.90000000002</v>
      </c>
      <c r="E77" s="8">
        <f t="shared" ref="E77:F77" si="13">E78+E79+E80+E81</f>
        <v>3939699.4999999995</v>
      </c>
      <c r="F77" s="8">
        <f t="shared" si="13"/>
        <v>329849.7</v>
      </c>
      <c r="G77" s="8">
        <f t="shared" si="10"/>
        <v>8.3724583562781891</v>
      </c>
      <c r="H77" s="8">
        <f t="shared" si="11"/>
        <v>145.47877489868077</v>
      </c>
      <c r="I77" s="13"/>
      <c r="J77" s="5"/>
    </row>
    <row r="78" spans="1:10" x14ac:dyDescent="0.3">
      <c r="A78" s="124" t="s">
        <v>70</v>
      </c>
      <c r="B78" s="70" t="s">
        <v>15</v>
      </c>
      <c r="C78" s="71" t="s">
        <v>8</v>
      </c>
      <c r="D78" s="9">
        <v>40963.9</v>
      </c>
      <c r="E78" s="9">
        <v>693602.5</v>
      </c>
      <c r="F78" s="9">
        <v>43297.9</v>
      </c>
      <c r="G78" s="10">
        <f t="shared" si="10"/>
        <v>6.2424659657368595</v>
      </c>
      <c r="H78" s="10">
        <f t="shared" si="11"/>
        <v>105.69769968191505</v>
      </c>
      <c r="I78" s="13"/>
    </row>
    <row r="79" spans="1:10" x14ac:dyDescent="0.3">
      <c r="A79" s="124" t="s">
        <v>71</v>
      </c>
      <c r="B79" s="70" t="s">
        <v>15</v>
      </c>
      <c r="C79" s="71" t="s">
        <v>9</v>
      </c>
      <c r="D79" s="9">
        <v>38071.800000000003</v>
      </c>
      <c r="E79" s="9">
        <v>2067117.3</v>
      </c>
      <c r="F79" s="9">
        <v>99583</v>
      </c>
      <c r="G79" s="10">
        <f t="shared" si="10"/>
        <v>4.8174818139251219</v>
      </c>
      <c r="H79" s="10">
        <f t="shared" si="11"/>
        <v>261.56630366833195</v>
      </c>
      <c r="I79" s="13"/>
    </row>
    <row r="80" spans="1:10" x14ac:dyDescent="0.3">
      <c r="A80" s="124" t="s">
        <v>72</v>
      </c>
      <c r="B80" s="70" t="s">
        <v>15</v>
      </c>
      <c r="C80" s="71" t="s">
        <v>10</v>
      </c>
      <c r="D80" s="9">
        <v>144037.20000000001</v>
      </c>
      <c r="E80" s="9">
        <v>1152773.8999999999</v>
      </c>
      <c r="F80" s="9">
        <v>182574.1</v>
      </c>
      <c r="G80" s="10">
        <f t="shared" si="10"/>
        <v>15.83780652910341</v>
      </c>
      <c r="H80" s="10">
        <f t="shared" si="11"/>
        <v>126.75482444812867</v>
      </c>
      <c r="I80" s="13"/>
    </row>
    <row r="81" spans="1:10" ht="15" customHeight="1" x14ac:dyDescent="0.3">
      <c r="A81" s="124" t="s">
        <v>73</v>
      </c>
      <c r="B81" s="70" t="s">
        <v>15</v>
      </c>
      <c r="C81" s="71" t="s">
        <v>12</v>
      </c>
      <c r="D81" s="9">
        <v>3661</v>
      </c>
      <c r="E81" s="9">
        <v>26205.8</v>
      </c>
      <c r="F81" s="9">
        <v>4394.7</v>
      </c>
      <c r="G81" s="10">
        <f t="shared" si="10"/>
        <v>16.769951690083875</v>
      </c>
      <c r="H81" s="10">
        <f t="shared" si="11"/>
        <v>120.04097241190931</v>
      </c>
      <c r="I81" s="13"/>
    </row>
    <row r="82" spans="1:10" s="2" customFormat="1" ht="15" customHeight="1" x14ac:dyDescent="0.25">
      <c r="A82" s="125"/>
      <c r="B82" s="72"/>
      <c r="C82" s="72"/>
      <c r="D82" s="31"/>
      <c r="E82" s="12"/>
      <c r="F82" s="31"/>
      <c r="G82" s="8"/>
      <c r="H82" s="8"/>
      <c r="I82" s="13"/>
      <c r="J82" s="4"/>
    </row>
    <row r="83" spans="1:10" ht="18" customHeight="1" x14ac:dyDescent="0.3">
      <c r="A83" s="126" t="s">
        <v>74</v>
      </c>
      <c r="B83" s="73" t="s">
        <v>39</v>
      </c>
      <c r="C83" s="74"/>
      <c r="D83" s="8">
        <f>D84+D85+D86</f>
        <v>39084.399999999994</v>
      </c>
      <c r="E83" s="8">
        <f t="shared" ref="E83:F83" si="14">E84+E85+E86</f>
        <v>229941</v>
      </c>
      <c r="F83" s="8">
        <f t="shared" si="14"/>
        <v>55354.5</v>
      </c>
      <c r="G83" s="8">
        <f t="shared" si="10"/>
        <v>24.073349250459902</v>
      </c>
      <c r="H83" s="8">
        <f t="shared" si="11"/>
        <v>141.62811761214195</v>
      </c>
      <c r="I83" s="13"/>
      <c r="J83" s="5"/>
    </row>
    <row r="84" spans="1:10" x14ac:dyDescent="0.3">
      <c r="A84" s="127" t="s">
        <v>75</v>
      </c>
      <c r="B84" s="75" t="s">
        <v>39</v>
      </c>
      <c r="C84" s="76" t="s">
        <v>8</v>
      </c>
      <c r="D84" s="9">
        <v>10774.3</v>
      </c>
      <c r="E84" s="9">
        <v>66725.600000000006</v>
      </c>
      <c r="F84" s="9">
        <v>18978</v>
      </c>
      <c r="G84" s="10">
        <f t="shared" si="10"/>
        <v>28.441857398060112</v>
      </c>
      <c r="H84" s="10">
        <f t="shared" si="11"/>
        <v>176.14137345349582</v>
      </c>
      <c r="I84" s="13"/>
    </row>
    <row r="85" spans="1:10" ht="18" customHeight="1" x14ac:dyDescent="0.3">
      <c r="A85" s="127" t="s">
        <v>76</v>
      </c>
      <c r="B85" s="75" t="s">
        <v>39</v>
      </c>
      <c r="C85" s="76" t="s">
        <v>9</v>
      </c>
      <c r="D85" s="9">
        <v>18597.8</v>
      </c>
      <c r="E85" s="9">
        <v>117267.7</v>
      </c>
      <c r="F85" s="9">
        <v>28836.400000000001</v>
      </c>
      <c r="G85" s="10">
        <f t="shared" si="10"/>
        <v>24.590232433995041</v>
      </c>
      <c r="H85" s="10">
        <f t="shared" si="11"/>
        <v>155.0527481745153</v>
      </c>
      <c r="I85" s="13"/>
    </row>
    <row r="86" spans="1:10" ht="15" customHeight="1" x14ac:dyDescent="0.3">
      <c r="A86" s="127" t="s">
        <v>77</v>
      </c>
      <c r="B86" s="75" t="s">
        <v>39</v>
      </c>
      <c r="C86" s="76" t="s">
        <v>11</v>
      </c>
      <c r="D86" s="9">
        <v>9712.2999999999993</v>
      </c>
      <c r="E86" s="9">
        <v>45947.7</v>
      </c>
      <c r="F86" s="9">
        <v>7540.1</v>
      </c>
      <c r="G86" s="10">
        <f t="shared" si="10"/>
        <v>16.410179399621747</v>
      </c>
      <c r="H86" s="10">
        <f t="shared" si="11"/>
        <v>77.634545885114761</v>
      </c>
      <c r="I86" s="13"/>
    </row>
    <row r="87" spans="1:10" s="2" customFormat="1" ht="15" customHeight="1" x14ac:dyDescent="0.25">
      <c r="A87" s="128"/>
      <c r="B87" s="77"/>
      <c r="C87" s="77"/>
      <c r="D87" s="12"/>
      <c r="E87" s="12"/>
      <c r="F87" s="12"/>
      <c r="G87" s="8"/>
      <c r="H87" s="8"/>
      <c r="I87" s="13"/>
      <c r="J87" s="4"/>
    </row>
    <row r="88" spans="1:10" ht="24.6" customHeight="1" x14ac:dyDescent="0.3">
      <c r="A88" s="129" t="s">
        <v>89</v>
      </c>
      <c r="B88" s="78" t="s">
        <v>16</v>
      </c>
      <c r="C88" s="79"/>
      <c r="D88" s="8">
        <f>D89</f>
        <v>0</v>
      </c>
      <c r="E88" s="8">
        <f t="shared" ref="E88:F88" si="15">E89</f>
        <v>169757.6</v>
      </c>
      <c r="F88" s="8">
        <f t="shared" si="15"/>
        <v>811.7</v>
      </c>
      <c r="G88" s="8">
        <f t="shared" si="10"/>
        <v>0.47815237727206322</v>
      </c>
      <c r="H88" s="8">
        <v>0</v>
      </c>
      <c r="I88" s="13"/>
      <c r="J88" s="5"/>
    </row>
    <row r="89" spans="1:10" ht="27" customHeight="1" x14ac:dyDescent="0.3">
      <c r="A89" s="130" t="s">
        <v>90</v>
      </c>
      <c r="B89" s="80" t="s">
        <v>16</v>
      </c>
      <c r="C89" s="81" t="s">
        <v>8</v>
      </c>
      <c r="D89" s="9">
        <v>0</v>
      </c>
      <c r="E89" s="9">
        <v>169757.6</v>
      </c>
      <c r="F89" s="9">
        <v>811.7</v>
      </c>
      <c r="G89" s="10">
        <f t="shared" si="10"/>
        <v>0.47815237727206322</v>
      </c>
      <c r="H89" s="10">
        <v>0</v>
      </c>
      <c r="I89" s="13"/>
    </row>
    <row r="90" spans="1:10" s="1" customFormat="1" ht="15" customHeight="1" x14ac:dyDescent="0.25">
      <c r="A90" s="131"/>
      <c r="B90" s="82"/>
      <c r="C90" s="82"/>
      <c r="D90" s="12"/>
      <c r="E90" s="12"/>
      <c r="F90" s="12"/>
      <c r="G90" s="8"/>
      <c r="H90" s="8"/>
      <c r="I90" s="13"/>
      <c r="J90" s="4"/>
    </row>
    <row r="91" spans="1:10" ht="29.4" customHeight="1" x14ac:dyDescent="0.3">
      <c r="A91" s="134" t="s">
        <v>87</v>
      </c>
      <c r="B91" s="83" t="s">
        <v>26</v>
      </c>
      <c r="C91" s="84"/>
      <c r="D91" s="8">
        <f>D92+D93+D94</f>
        <v>1023951.1</v>
      </c>
      <c r="E91" s="8">
        <f t="shared" ref="E91:F91" si="16">E92+E93+E94</f>
        <v>4193341.8</v>
      </c>
      <c r="F91" s="8">
        <f t="shared" si="16"/>
        <v>907529.3</v>
      </c>
      <c r="G91" s="8">
        <f t="shared" si="10"/>
        <v>21.642149466566263</v>
      </c>
      <c r="H91" s="8">
        <f t="shared" si="11"/>
        <v>88.630140638551978</v>
      </c>
      <c r="I91" s="13"/>
      <c r="J91" s="5"/>
    </row>
    <row r="92" spans="1:10" ht="39.9" customHeight="1" x14ac:dyDescent="0.3">
      <c r="A92" s="132" t="s">
        <v>78</v>
      </c>
      <c r="B92" s="85" t="s">
        <v>26</v>
      </c>
      <c r="C92" s="86" t="s">
        <v>8</v>
      </c>
      <c r="D92" s="9">
        <v>867343.3</v>
      </c>
      <c r="E92" s="9">
        <v>2848603</v>
      </c>
      <c r="F92" s="9">
        <v>720348</v>
      </c>
      <c r="G92" s="10">
        <f t="shared" si="10"/>
        <v>25.287763861794712</v>
      </c>
      <c r="H92" s="10">
        <f t="shared" si="11"/>
        <v>83.052235487378525</v>
      </c>
      <c r="I92" s="13"/>
    </row>
    <row r="93" spans="1:10" x14ac:dyDescent="0.3">
      <c r="A93" s="132" t="s">
        <v>79</v>
      </c>
      <c r="B93" s="85" t="s">
        <v>26</v>
      </c>
      <c r="C93" s="86" t="s">
        <v>9</v>
      </c>
      <c r="D93" s="9">
        <v>147362.6</v>
      </c>
      <c r="E93" s="9">
        <v>1124683</v>
      </c>
      <c r="F93" s="9">
        <v>177452.79999999999</v>
      </c>
      <c r="G93" s="10">
        <f t="shared" si="10"/>
        <v>15.778028119923569</v>
      </c>
      <c r="H93" s="10">
        <f t="shared" si="11"/>
        <v>120.41915655668399</v>
      </c>
      <c r="I93" s="13"/>
    </row>
    <row r="94" spans="1:10" ht="15" customHeight="1" x14ac:dyDescent="0.3">
      <c r="A94" s="132" t="s">
        <v>80</v>
      </c>
      <c r="B94" s="85" t="s">
        <v>26</v>
      </c>
      <c r="C94" s="86" t="s">
        <v>10</v>
      </c>
      <c r="D94" s="9">
        <v>9245.2000000000007</v>
      </c>
      <c r="E94" s="9">
        <v>220055.8</v>
      </c>
      <c r="F94" s="9">
        <v>9728.5</v>
      </c>
      <c r="G94" s="10">
        <f t="shared" si="10"/>
        <v>4.4209241474207905</v>
      </c>
      <c r="H94" s="10">
        <f t="shared" si="11"/>
        <v>105.22757755375761</v>
      </c>
      <c r="I94" s="13"/>
    </row>
    <row r="95" spans="1:10" x14ac:dyDescent="0.3">
      <c r="A95" s="133" t="s">
        <v>81</v>
      </c>
      <c r="B95" s="87"/>
      <c r="C95" s="88"/>
      <c r="D95" s="8">
        <f>D4+D14+D19+D25+D37+D43+D49+D58+D62+D70+D77+D83+D88+D91</f>
        <v>18668345.499999996</v>
      </c>
      <c r="E95" s="8">
        <f>E4+E14+E19+E25+E37+E43+E49+E58+E62+E70+E77+E83+E88+E91</f>
        <v>104081152.3</v>
      </c>
      <c r="F95" s="8">
        <f>F4+F14+F19+F25+F37+F43+F49+F58+F62+F70+F77+F83+F88+F91</f>
        <v>15505005.199999999</v>
      </c>
      <c r="G95" s="8">
        <f t="shared" si="10"/>
        <v>14.897034532543314</v>
      </c>
      <c r="H95" s="8">
        <f t="shared" si="11"/>
        <v>83.055058092855646</v>
      </c>
      <c r="I95" s="13"/>
      <c r="J95" s="5"/>
    </row>
    <row r="96" spans="1:10" ht="15" x14ac:dyDescent="0.25">
      <c r="A96" s="7"/>
      <c r="B96" s="7"/>
      <c r="C96" s="7"/>
      <c r="D96" s="30"/>
      <c r="E96" s="3"/>
      <c r="F96" s="3"/>
      <c r="G96" s="30"/>
      <c r="H96" s="30"/>
    </row>
    <row r="97" spans="1:8" ht="15" x14ac:dyDescent="0.25">
      <c r="A97" s="7"/>
      <c r="B97" s="7"/>
      <c r="C97" s="7"/>
      <c r="D97" s="30"/>
      <c r="E97" s="30"/>
      <c r="F97" s="30"/>
      <c r="G97" s="30"/>
      <c r="H97" s="30"/>
    </row>
    <row r="98" spans="1:8" ht="15" x14ac:dyDescent="0.25">
      <c r="A98" s="7"/>
      <c r="B98" s="7"/>
      <c r="C98" s="7"/>
      <c r="D98" s="30"/>
      <c r="E98" s="30"/>
      <c r="F98" s="30"/>
      <c r="G98" s="30"/>
      <c r="H98" s="30"/>
    </row>
    <row r="99" spans="1:8" ht="15" x14ac:dyDescent="0.25">
      <c r="A99" s="7"/>
      <c r="B99" s="7"/>
      <c r="C99" s="7"/>
      <c r="D99" s="7"/>
      <c r="F99" s="7"/>
    </row>
    <row r="100" spans="1:8" ht="15" x14ac:dyDescent="0.25">
      <c r="A100" s="7"/>
      <c r="B100" s="7"/>
      <c r="C100" s="7"/>
      <c r="D100" s="7"/>
      <c r="F100" s="7"/>
    </row>
    <row r="101" spans="1:8" ht="15" x14ac:dyDescent="0.25">
      <c r="A101" s="7"/>
      <c r="B101" s="7"/>
      <c r="C101" s="7"/>
      <c r="D101" s="7"/>
      <c r="F101" s="7"/>
    </row>
    <row r="102" spans="1:8" ht="15" x14ac:dyDescent="0.25">
      <c r="A102" s="7"/>
      <c r="B102" s="7"/>
      <c r="C102" s="7"/>
      <c r="D102" s="7"/>
      <c r="F102" s="7"/>
    </row>
    <row r="103" spans="1:8" ht="15" x14ac:dyDescent="0.25">
      <c r="A103" s="7"/>
      <c r="B103" s="7"/>
      <c r="C103" s="7"/>
      <c r="D103" s="7"/>
      <c r="F103" s="7"/>
    </row>
    <row r="104" spans="1:8" ht="15" x14ac:dyDescent="0.25">
      <c r="A104" s="7"/>
      <c r="B104" s="7"/>
      <c r="C104" s="7"/>
      <c r="D104" s="7"/>
      <c r="F104" s="7"/>
    </row>
    <row r="105" spans="1:8" ht="15" x14ac:dyDescent="0.25">
      <c r="A105" s="7"/>
      <c r="B105" s="7"/>
      <c r="C105" s="7"/>
      <c r="D105" s="7"/>
      <c r="F105" s="7"/>
    </row>
    <row r="106" spans="1:8" x14ac:dyDescent="0.3">
      <c r="A106" s="7"/>
      <c r="B106" s="7"/>
      <c r="C106" s="7"/>
      <c r="D106" s="7"/>
      <c r="F106" s="7"/>
    </row>
    <row r="107" spans="1:8" x14ac:dyDescent="0.3">
      <c r="A107" s="7"/>
      <c r="B107" s="7"/>
      <c r="C107" s="7"/>
      <c r="D107" s="7"/>
      <c r="F107" s="7"/>
    </row>
    <row r="108" spans="1:8" x14ac:dyDescent="0.3">
      <c r="A108" s="7"/>
      <c r="B108" s="7"/>
      <c r="C108" s="7"/>
      <c r="D108" s="7"/>
      <c r="F108" s="7"/>
    </row>
    <row r="109" spans="1:8" x14ac:dyDescent="0.3">
      <c r="A109" s="7"/>
      <c r="B109" s="7"/>
      <c r="C109" s="7"/>
      <c r="D109" s="7"/>
      <c r="F109" s="7"/>
    </row>
    <row r="110" spans="1:8" x14ac:dyDescent="0.3">
      <c r="A110" s="7"/>
      <c r="B110" s="7"/>
      <c r="C110" s="7"/>
      <c r="D110" s="7"/>
      <c r="F110" s="7"/>
    </row>
    <row r="111" spans="1:8" x14ac:dyDescent="0.3">
      <c r="A111" s="7"/>
      <c r="B111" s="7"/>
      <c r="C111" s="7"/>
      <c r="D111" s="7"/>
      <c r="F111" s="7"/>
    </row>
    <row r="112" spans="1:8" x14ac:dyDescent="0.3">
      <c r="A112" s="7"/>
      <c r="B112" s="7"/>
      <c r="C112" s="7"/>
      <c r="D112" s="7"/>
      <c r="F112" s="7"/>
    </row>
  </sheetData>
  <autoFilter ref="A3:H3"/>
  <mergeCells count="2">
    <mergeCell ref="A2:H2"/>
    <mergeCell ref="A1:H1"/>
  </mergeCells>
  <pageMargins left="0.59055118110236227" right="0.31496062992125984" top="0.59055118110236227" bottom="0.59055118110236227" header="0.31496062992125984" footer="0.31496062992125984"/>
  <pageSetup paperSize="9" scale="7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Шалатова</dc:creator>
  <cp:lastModifiedBy>Давыдова</cp:lastModifiedBy>
  <cp:lastPrinted>2024-05-23T09:42:40Z</cp:lastPrinted>
  <dcterms:created xsi:type="dcterms:W3CDTF">2015-05-15T06:55:54Z</dcterms:created>
  <dcterms:modified xsi:type="dcterms:W3CDTF">2024-06-04T08:03:31Z</dcterms:modified>
</cp:coreProperties>
</file>