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3955" windowHeight="13875"/>
  </bookViews>
  <sheets>
    <sheet name="ФСР" sheetId="1" r:id="rId1"/>
  </sheets>
  <definedNames>
    <definedName name="_xlnm._FilterDatabase" localSheetId="0" hidden="1">ФСР!$A$4:$N$85</definedName>
    <definedName name="_xlnm.Print_Titles" localSheetId="0">ФСР!$3:$4</definedName>
    <definedName name="Регионы">#REF!</definedName>
  </definedNames>
  <calcPr calcId="145621"/>
</workbook>
</file>

<file path=xl/calcChain.xml><?xml version="1.0" encoding="utf-8"?>
<calcChain xmlns="http://schemas.openxmlformats.org/spreadsheetml/2006/main">
  <c r="N15" i="1" l="1"/>
  <c r="M15" i="1"/>
  <c r="H15" i="1"/>
  <c r="G15" i="1"/>
  <c r="F15" i="1"/>
  <c r="E15" i="1"/>
  <c r="F79" i="1"/>
  <c r="F36" i="1" l="1"/>
  <c r="F41" i="1"/>
  <c r="F46" i="1"/>
  <c r="F70" i="1"/>
  <c r="F75" i="1"/>
  <c r="F81" i="1"/>
  <c r="F57" i="1"/>
  <c r="F54" i="1"/>
  <c r="F19" i="1"/>
  <c r="F64" i="1"/>
  <c r="F24" i="1"/>
  <c r="F5" i="1"/>
  <c r="G81" i="1"/>
  <c r="G79" i="1"/>
  <c r="G75" i="1"/>
  <c r="G70" i="1"/>
  <c r="G64" i="1"/>
  <c r="G57" i="1"/>
  <c r="G54" i="1"/>
  <c r="G46" i="1"/>
  <c r="G41" i="1"/>
  <c r="G36" i="1"/>
  <c r="G24" i="1"/>
  <c r="G19" i="1"/>
  <c r="G5" i="1"/>
  <c r="F85" i="1" l="1"/>
  <c r="D15" i="1"/>
  <c r="I80" i="1" l="1"/>
  <c r="I43" i="1"/>
  <c r="I21" i="1"/>
  <c r="L80" i="1"/>
  <c r="H41" i="1"/>
  <c r="M64" i="1"/>
  <c r="L11" i="1"/>
  <c r="K32" i="1"/>
  <c r="L51" i="1"/>
  <c r="L71" i="1"/>
  <c r="N24" i="1"/>
  <c r="N36" i="1"/>
  <c r="N46" i="1"/>
  <c r="N57" i="1"/>
  <c r="N64" i="1"/>
  <c r="K50" i="1"/>
  <c r="M57" i="1"/>
  <c r="L8" i="1"/>
  <c r="L29" i="1"/>
  <c r="L48" i="1"/>
  <c r="M5" i="1"/>
  <c r="M36" i="1"/>
  <c r="M75" i="1"/>
  <c r="M24" i="1"/>
  <c r="L34" i="1"/>
  <c r="L53" i="1"/>
  <c r="L73" i="1"/>
  <c r="H81" i="1"/>
  <c r="N41" i="1"/>
  <c r="N75" i="1"/>
  <c r="L55" i="1"/>
  <c r="K44" i="1"/>
  <c r="L63" i="1"/>
  <c r="K78" i="1"/>
  <c r="E79" i="1"/>
  <c r="L84" i="1"/>
  <c r="L83" i="1"/>
  <c r="L82" i="1"/>
  <c r="L77" i="1"/>
  <c r="L76" i="1"/>
  <c r="L74" i="1"/>
  <c r="L72" i="1"/>
  <c r="L69" i="1"/>
  <c r="L68" i="1"/>
  <c r="L67" i="1"/>
  <c r="L66" i="1"/>
  <c r="L65" i="1"/>
  <c r="L62" i="1"/>
  <c r="L61" i="1"/>
  <c r="L60" i="1"/>
  <c r="L59" i="1"/>
  <c r="L58" i="1"/>
  <c r="L56" i="1"/>
  <c r="L52" i="1"/>
  <c r="L50" i="1"/>
  <c r="L49" i="1"/>
  <c r="L47" i="1"/>
  <c r="L45" i="1"/>
  <c r="L44" i="1"/>
  <c r="L43" i="1"/>
  <c r="L42" i="1"/>
  <c r="L40" i="1"/>
  <c r="L39" i="1"/>
  <c r="L38" i="1"/>
  <c r="L37" i="1"/>
  <c r="L35" i="1"/>
  <c r="L33" i="1"/>
  <c r="L31" i="1"/>
  <c r="L30" i="1"/>
  <c r="L28" i="1"/>
  <c r="L27" i="1"/>
  <c r="L25" i="1"/>
  <c r="L23" i="1"/>
  <c r="L22" i="1"/>
  <c r="L21" i="1"/>
  <c r="L20" i="1"/>
  <c r="L17" i="1"/>
  <c r="L16" i="1"/>
  <c r="L14" i="1"/>
  <c r="L13" i="1"/>
  <c r="L10" i="1"/>
  <c r="L9" i="1"/>
  <c r="L7" i="1"/>
  <c r="L6" i="1"/>
  <c r="N5" i="1"/>
  <c r="K6" i="1"/>
  <c r="K7" i="1"/>
  <c r="K9" i="1"/>
  <c r="K10" i="1"/>
  <c r="K13" i="1"/>
  <c r="K16" i="1"/>
  <c r="K17" i="1"/>
  <c r="H19" i="1"/>
  <c r="M19" i="1"/>
  <c r="N19" i="1"/>
  <c r="K20" i="1"/>
  <c r="K21" i="1"/>
  <c r="K22" i="1"/>
  <c r="K23" i="1"/>
  <c r="H24" i="1"/>
  <c r="K25" i="1"/>
  <c r="K27" i="1"/>
  <c r="K28" i="1"/>
  <c r="K30" i="1"/>
  <c r="K31" i="1"/>
  <c r="K33" i="1"/>
  <c r="H36" i="1"/>
  <c r="K37" i="1"/>
  <c r="K38" i="1"/>
  <c r="K39" i="1"/>
  <c r="K40" i="1"/>
  <c r="M41" i="1"/>
  <c r="K42" i="1"/>
  <c r="K43" i="1"/>
  <c r="M46" i="1"/>
  <c r="K47" i="1"/>
  <c r="K48" i="1"/>
  <c r="K49" i="1"/>
  <c r="K52" i="1"/>
  <c r="H54" i="1"/>
  <c r="M54" i="1"/>
  <c r="N54" i="1"/>
  <c r="K55" i="1"/>
  <c r="K56" i="1"/>
  <c r="H57" i="1"/>
  <c r="K58" i="1"/>
  <c r="K60" i="1"/>
  <c r="K61" i="1"/>
  <c r="K62" i="1"/>
  <c r="H64" i="1"/>
  <c r="K65" i="1"/>
  <c r="K66" i="1"/>
  <c r="K68" i="1"/>
  <c r="K69" i="1"/>
  <c r="M70" i="1"/>
  <c r="N70" i="1"/>
  <c r="K72" i="1"/>
  <c r="K73" i="1"/>
  <c r="K74" i="1"/>
  <c r="H75" i="1"/>
  <c r="K76" i="1"/>
  <c r="K77" i="1"/>
  <c r="M79" i="1"/>
  <c r="N79" i="1"/>
  <c r="M81" i="1"/>
  <c r="N81" i="1"/>
  <c r="K82" i="1"/>
  <c r="K83" i="1"/>
  <c r="K84" i="1"/>
  <c r="I82" i="1" l="1"/>
  <c r="J84" i="1"/>
  <c r="J78" i="1"/>
  <c r="I7" i="1"/>
  <c r="I22" i="1"/>
  <c r="J11" i="1"/>
  <c r="I83" i="1"/>
  <c r="I61" i="1"/>
  <c r="I13" i="1"/>
  <c r="I77" i="1"/>
  <c r="J6" i="1"/>
  <c r="K80" i="1"/>
  <c r="H79" i="1"/>
  <c r="L79" i="1" s="1"/>
  <c r="K51" i="1"/>
  <c r="H46" i="1"/>
  <c r="K46" i="1" s="1"/>
  <c r="K35" i="1"/>
  <c r="K29" i="1"/>
  <c r="K14" i="1"/>
  <c r="K11" i="1"/>
  <c r="L32" i="1"/>
  <c r="K71" i="1"/>
  <c r="H70" i="1"/>
  <c r="L70" i="1" s="1"/>
  <c r="K67" i="1"/>
  <c r="K34" i="1"/>
  <c r="H5" i="1"/>
  <c r="L5" i="1" s="1"/>
  <c r="K53" i="1"/>
  <c r="K45" i="1"/>
  <c r="J34" i="1"/>
  <c r="K8" i="1"/>
  <c r="M85" i="1"/>
  <c r="N85" i="1"/>
  <c r="K81" i="1"/>
  <c r="L64" i="1"/>
  <c r="K57" i="1"/>
  <c r="K54" i="1"/>
  <c r="L41" i="1"/>
  <c r="L36" i="1"/>
  <c r="K24" i="1"/>
  <c r="L19" i="1"/>
  <c r="L15" i="1"/>
  <c r="L75" i="1"/>
  <c r="K63" i="1"/>
  <c r="L78" i="1"/>
  <c r="K59" i="1"/>
  <c r="K15" i="1"/>
  <c r="L81" i="1"/>
  <c r="K64" i="1"/>
  <c r="L57" i="1"/>
  <c r="L54" i="1"/>
  <c r="K41" i="1"/>
  <c r="K36" i="1"/>
  <c r="L24" i="1"/>
  <c r="K19" i="1"/>
  <c r="E54" i="1"/>
  <c r="E81" i="1"/>
  <c r="E19" i="1"/>
  <c r="E64" i="1"/>
  <c r="E5" i="1"/>
  <c r="E24" i="1"/>
  <c r="E70" i="1"/>
  <c r="E41" i="1"/>
  <c r="E46" i="1"/>
  <c r="E75" i="1"/>
  <c r="E36" i="1"/>
  <c r="E57" i="1"/>
  <c r="I27" i="1"/>
  <c r="D79" i="1"/>
  <c r="J80" i="1"/>
  <c r="J21" i="1"/>
  <c r="J43" i="1"/>
  <c r="I34" i="1"/>
  <c r="K79" i="1" l="1"/>
  <c r="L46" i="1"/>
  <c r="I11" i="1"/>
  <c r="J82" i="1"/>
  <c r="J22" i="1"/>
  <c r="J7" i="1"/>
  <c r="J61" i="1"/>
  <c r="J77" i="1"/>
  <c r="I84" i="1"/>
  <c r="I6" i="1"/>
  <c r="I78" i="1"/>
  <c r="I76" i="1"/>
  <c r="D75" i="1"/>
  <c r="J75" i="1" s="1"/>
  <c r="J76" i="1"/>
  <c r="I39" i="1"/>
  <c r="J39" i="1"/>
  <c r="J10" i="1"/>
  <c r="I10" i="1"/>
  <c r="I16" i="1"/>
  <c r="J16" i="1"/>
  <c r="I20" i="1"/>
  <c r="J20" i="1"/>
  <c r="I9" i="1"/>
  <c r="J9" i="1"/>
  <c r="J52" i="1"/>
  <c r="J13" i="1"/>
  <c r="I31" i="1"/>
  <c r="I49" i="1"/>
  <c r="J74" i="1"/>
  <c r="J48" i="1"/>
  <c r="J8" i="1"/>
  <c r="K70" i="1"/>
  <c r="H85" i="1"/>
  <c r="K5" i="1"/>
  <c r="G85" i="1"/>
  <c r="K75" i="1"/>
  <c r="E85" i="1"/>
  <c r="D81" i="1"/>
  <c r="J81" i="1" s="1"/>
  <c r="J27" i="1"/>
  <c r="J83" i="1"/>
  <c r="J79" i="1"/>
  <c r="I79" i="1"/>
  <c r="K85" i="1" l="1"/>
  <c r="I52" i="1"/>
  <c r="J31" i="1"/>
  <c r="I75" i="1"/>
  <c r="I32" i="1"/>
  <c r="J32" i="1"/>
  <c r="J58" i="1"/>
  <c r="I58" i="1"/>
  <c r="I17" i="1"/>
  <c r="J17" i="1"/>
  <c r="J15" i="1"/>
  <c r="I60" i="1"/>
  <c r="J60" i="1"/>
  <c r="I47" i="1"/>
  <c r="J47" i="1"/>
  <c r="I25" i="1"/>
  <c r="J25" i="1"/>
  <c r="J55" i="1"/>
  <c r="I55" i="1"/>
  <c r="J65" i="1"/>
  <c r="I65" i="1"/>
  <c r="D64" i="1"/>
  <c r="J64" i="1" s="1"/>
  <c r="J42" i="1"/>
  <c r="I42" i="1"/>
  <c r="I69" i="1"/>
  <c r="J69" i="1"/>
  <c r="D24" i="1"/>
  <c r="J24" i="1" s="1"/>
  <c r="J71" i="1"/>
  <c r="I71" i="1"/>
  <c r="J37" i="1"/>
  <c r="I37" i="1"/>
  <c r="I74" i="1"/>
  <c r="I29" i="1"/>
  <c r="J29" i="1"/>
  <c r="J51" i="1"/>
  <c r="I51" i="1"/>
  <c r="J45" i="1"/>
  <c r="I45" i="1"/>
  <c r="J68" i="1"/>
  <c r="I68" i="1"/>
  <c r="I35" i="1"/>
  <c r="J35" i="1"/>
  <c r="J66" i="1"/>
  <c r="I66" i="1"/>
  <c r="J53" i="1"/>
  <c r="I53" i="1"/>
  <c r="I38" i="1"/>
  <c r="J38" i="1"/>
  <c r="J73" i="1"/>
  <c r="I73" i="1"/>
  <c r="J72" i="1"/>
  <c r="I72" i="1"/>
  <c r="I67" i="1"/>
  <c r="J67" i="1"/>
  <c r="I48" i="1"/>
  <c r="D70" i="1"/>
  <c r="J70" i="1" s="1"/>
  <c r="I44" i="1"/>
  <c r="J44" i="1"/>
  <c r="D41" i="1"/>
  <c r="D19" i="1"/>
  <c r="I23" i="1"/>
  <c r="J23" i="1"/>
  <c r="I59" i="1"/>
  <c r="J59" i="1"/>
  <c r="D46" i="1"/>
  <c r="J62" i="1"/>
  <c r="I62" i="1"/>
  <c r="I15" i="1"/>
  <c r="J49" i="1"/>
  <c r="I8" i="1"/>
  <c r="D5" i="1"/>
  <c r="J30" i="1"/>
  <c r="I30" i="1"/>
  <c r="I28" i="1"/>
  <c r="J28" i="1"/>
  <c r="I14" i="1"/>
  <c r="J14" i="1"/>
  <c r="I33" i="1"/>
  <c r="J33" i="1"/>
  <c r="J63" i="1"/>
  <c r="I63" i="1"/>
  <c r="D57" i="1"/>
  <c r="L85" i="1"/>
  <c r="I81" i="1"/>
  <c r="I64" i="1"/>
  <c r="I24" i="1" l="1"/>
  <c r="I70" i="1"/>
  <c r="J46" i="1"/>
  <c r="I46" i="1"/>
  <c r="J56" i="1"/>
  <c r="I56" i="1"/>
  <c r="D54" i="1"/>
  <c r="J41" i="1"/>
  <c r="I41" i="1"/>
  <c r="J19" i="1"/>
  <c r="I19" i="1"/>
  <c r="I5" i="1"/>
  <c r="J5" i="1"/>
  <c r="J40" i="1"/>
  <c r="I40" i="1"/>
  <c r="D36" i="1"/>
  <c r="J50" i="1"/>
  <c r="I50" i="1"/>
  <c r="J57" i="1"/>
  <c r="I57" i="1"/>
  <c r="J36" i="1" l="1"/>
  <c r="I36" i="1"/>
  <c r="D85" i="1"/>
  <c r="J54" i="1"/>
  <c r="I54" i="1"/>
  <c r="J85" i="1" l="1"/>
  <c r="I85" i="1"/>
</calcChain>
</file>

<file path=xl/sharedStrings.xml><?xml version="1.0" encoding="utf-8"?>
<sst xmlns="http://schemas.openxmlformats.org/spreadsheetml/2006/main" count="270" uniqueCount="121">
  <si>
    <t>ИТОГО:</t>
  </si>
  <si>
    <t>03</t>
  </si>
  <si>
    <t>14</t>
  </si>
  <si>
    <t>Прочие межбюджетные трансферты общего характера</t>
  </si>
  <si>
    <t>02</t>
  </si>
  <si>
    <t>Иные дотации</t>
  </si>
  <si>
    <t>01</t>
  </si>
  <si>
    <t>Дотации на выравнивание бюджетной обеспеченности субъектов Российской Федерации и муниципальных образований</t>
  </si>
  <si>
    <t/>
  </si>
  <si>
    <t>Межбюджетные трансферты общего характера бюджетам бюджетной системы Российской Федерации</t>
  </si>
  <si>
    <t>13</t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</si>
  <si>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</si>
  <si>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</si>
  <si>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04</t>
  </si>
  <si>
    <t>12</t>
  </si>
  <si>
    <t>Другие вопросы в области средств массовой информации</t>
  </si>
  <si>
    <t>Периодическая печать и издательства</t>
  </si>
  <si>
    <t>Телевидение и радиовещание</t>
  </si>
  <si>
    <t>Средства массовой информации</t>
  </si>
  <si>
    <t>05</t>
  </si>
  <si>
    <t>11</t>
  </si>
  <si>
    <t>Другие вопросы в области физической культуры и спорта</t>
  </si>
  <si>
    <t>Спорт высших достижений</t>
  </si>
  <si>
    <t>Массовый спорт</t>
  </si>
  <si>
    <t>Физическая культура</t>
  </si>
  <si>
    <t>Физическая культура и спорт</t>
  </si>
  <si>
    <t>06</t>
  </si>
  <si>
    <t>10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</si>
  <si>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</si>
  <si>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</si>
  <si>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</si>
  <si>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Социальное обслуживание населения</t>
  </si>
  <si>
    <t>Пенсионное обеспечение</t>
  </si>
  <si>
    <t>Социальная политика</t>
  </si>
  <si>
    <t>09</t>
  </si>
  <si>
    <t>Другие вопросы в области здравоохранения</t>
  </si>
  <si>
    <t>Заготовка, переработка, хранение и обеспечение безопасности донорской крови и ее компонентов</t>
  </si>
  <si>
    <t>Санаторно-оздоровительная помощь</t>
  </si>
  <si>
    <t>Скорая медицинская помощь</t>
  </si>
  <si>
    <t>Амбулаторная помощь</t>
  </si>
  <si>
    <t>Стационарная медицинская помощь</t>
  </si>
  <si>
    <t>Здравоохранение</t>
  </si>
  <si>
    <t>08</t>
  </si>
  <si>
    <t>Другие вопросы в области культуры, кинематографии</t>
  </si>
  <si>
    <t>Культура</t>
  </si>
  <si>
    <t>Культура, кинематография</t>
  </si>
  <si>
    <t>07</t>
  </si>
  <si>
    <t>Другие вопросы в области образования</t>
  </si>
  <si>
    <t>Молодежная политика</t>
  </si>
  <si>
    <t>Профессиональная подготовка, переподготовка и повышение квалификации</t>
  </si>
  <si>
    <t>Среднее профессиональное образование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</si>
  <si>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</si>
  <si>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</si>
  <si>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</si>
  <si>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</si>
  <si>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</si>
  <si>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Прикладные научные исследования в области охраны окружающей среды</t>
  </si>
  <si>
    <t>Охрана объектов растительного и животного мира и среды их обитания</t>
  </si>
  <si>
    <t>Экологический контроль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</si>
  <si>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</si>
  <si>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</si>
  <si>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</si>
  <si>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</si>
  <si>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</si>
  <si>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</si>
  <si>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</si>
  <si>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Прикладные научные исследования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</si>
  <si>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</si>
  <si>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</si>
  <si>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</si>
  <si>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Лесное хозяйство</t>
  </si>
  <si>
    <t>Водное хозяйство</t>
  </si>
  <si>
    <t>Сельское хозяйство и рыболовство</t>
  </si>
  <si>
    <t>Воспроизводство минерально-сырьевой базы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</si>
  <si>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</si>
  <si>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</si>
  <si>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</si>
  <si>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Миграционная политика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</si>
  <si>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</si>
  <si>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безопасность и правоохранительная деятельность</t>
  </si>
  <si>
    <t>Мобилизационная подготовка экономики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</si>
  <si>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</si>
  <si>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</si>
  <si>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</si>
  <si>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</si>
  <si>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</si>
  <si>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</si>
  <si>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</si>
  <si>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</si>
  <si>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</si>
  <si>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</si>
  <si>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</si>
  <si>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9</t>
  </si>
  <si>
    <t>8</t>
  </si>
  <si>
    <t>7</t>
  </si>
  <si>
    <t>6</t>
  </si>
  <si>
    <t>5</t>
  </si>
  <si>
    <t>4</t>
  </si>
  <si>
    <t>3</t>
  </si>
  <si>
    <t>2</t>
  </si>
  <si>
    <t>1</t>
  </si>
  <si>
    <t>Пр</t>
  </si>
  <si>
    <t>Рз</t>
  </si>
  <si>
    <t>Наименование</t>
  </si>
  <si>
    <t>рублей</t>
  </si>
  <si>
    <r>
      <t xml:space="preserve">Защита населения и территории от чрезвычайных ситуаций природного и техногенного характера, гражданская оборона </t>
    </r>
    <r>
      <rPr>
        <i/>
        <sz val="10"/>
        <color rgb="FF000000"/>
        <rFont val="Segoe UI"/>
        <family val="2"/>
        <charset val="204"/>
      </rPr>
      <t>(до 2021 года)</t>
    </r>
  </si>
  <si>
    <t>Топливно-энергетический комплекс</t>
  </si>
  <si>
    <t>2024 - 2023
(оценка)</t>
  </si>
  <si>
    <t>Другие вопросы в области национальной обороны</t>
  </si>
  <si>
    <t>Международные отношения и международное сотрудничество</t>
  </si>
  <si>
    <t>Анализ изменения областного бюджета по функциональной структуре в 2023 - 2027 годах</t>
  </si>
  <si>
    <t>2023 год (факт)</t>
  </si>
  <si>
    <t>2024 год (первоначальный)</t>
  </si>
  <si>
    <t>2024 год (уточненный в ред. от 25.10.2024 № 68-З)</t>
  </si>
  <si>
    <t>2024 год оценка</t>
  </si>
  <si>
    <t>2025 год (проект бюджета в первом чтении)</t>
  </si>
  <si>
    <t>2025 - 2023</t>
  </si>
  <si>
    <t>2025 / 2023</t>
  </si>
  <si>
    <t>2025 / 2024
(оценка)</t>
  </si>
  <si>
    <t>2026 год (проект бюджета в первом чтении)</t>
  </si>
  <si>
    <t>2027 год (проект бюджета в первом чтении)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</si>
</sst>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dd\.mm\.yyyy"/>
    <numFmt numFmtId="166" formatCode="_-* #,##0.00_р_._-;\-* #,##0.00_р_._-;_-* &quot;-&quot;??_р_._-;_-@_-"/>
  </numFmts>
  <fonts count="28" x14ac:knownFonts="1"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Segoe UI"/>
      <family val="2"/>
      <charset val="204"/>
    </font>
    <font>
      <b/>
      <sz val="10"/>
      <color rgb="FF000000"/>
      <name val="Segoe UI"/>
      <family val="2"/>
      <charset val="204"/>
    </font>
    <font>
      <i/>
      <sz val="10"/>
      <color rgb="FF000000"/>
      <name val="Segoe U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2"/>
      <color rgb="FF000000"/>
      <name val="Arial Cyr"/>
    </font>
    <font>
      <sz val="10"/>
      <name val="Arial Cyr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372">
    <xf numFmtId="0" fontId="0" fillId="0" borderId="0">
      <alignment vertical="top" wrapText="1"/>
    </xf>
    <xf numFmtId="9" fontId="2" fillId="0" borderId="0" applyFont="0" applyFill="0" applyBorder="0" applyAlignment="0" applyProtection="0"/>
    <xf numFmtId="0" fontId="6" fillId="0" borderId="0">
      <alignment vertical="top" wrapText="1"/>
    </xf>
    <xf numFmtId="4" fontId="7" fillId="4" borderId="3">
      <alignment horizontal="right" vertical="top" shrinkToFit="1"/>
    </xf>
    <xf numFmtId="0" fontId="7" fillId="0" borderId="3">
      <alignment vertical="top" wrapText="1"/>
    </xf>
    <xf numFmtId="0" fontId="2" fillId="0" borderId="0">
      <alignment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8" fillId="0" borderId="0"/>
    <xf numFmtId="0" fontId="8" fillId="0" borderId="0"/>
    <xf numFmtId="0" fontId="11" fillId="5" borderId="0"/>
    <xf numFmtId="0" fontId="12" fillId="5" borderId="0"/>
    <xf numFmtId="0" fontId="13" fillId="0" borderId="3">
      <alignment horizontal="center" vertical="center" wrapText="1"/>
    </xf>
    <xf numFmtId="1" fontId="13" fillId="0" borderId="3">
      <alignment horizontal="left" vertical="top" wrapText="1" indent="2"/>
    </xf>
    <xf numFmtId="0" fontId="13" fillId="0" borderId="0"/>
    <xf numFmtId="1" fontId="13" fillId="0" borderId="3">
      <alignment horizontal="center" vertical="top" shrinkToFit="1"/>
    </xf>
    <xf numFmtId="0" fontId="7" fillId="0" borderId="3">
      <alignment horizontal="left"/>
    </xf>
    <xf numFmtId="4" fontId="13" fillId="0" borderId="3">
      <alignment horizontal="right" vertical="top" shrinkToFit="1"/>
    </xf>
    <xf numFmtId="4" fontId="7" fillId="3" borderId="3">
      <alignment horizontal="right" vertical="top" shrinkToFit="1"/>
    </xf>
    <xf numFmtId="0" fontId="13" fillId="0" borderId="0">
      <alignment wrapText="1"/>
    </xf>
    <xf numFmtId="0" fontId="13" fillId="0" borderId="0">
      <alignment horizontal="left" wrapText="1"/>
    </xf>
    <xf numFmtId="10" fontId="13" fillId="0" borderId="3">
      <alignment horizontal="right" vertical="top" shrinkToFit="1"/>
    </xf>
    <xf numFmtId="10" fontId="7" fillId="3" borderId="3">
      <alignment horizontal="right" vertical="top" shrinkToFit="1"/>
    </xf>
    <xf numFmtId="0" fontId="14" fillId="0" borderId="0">
      <alignment horizontal="center" wrapText="1"/>
    </xf>
    <xf numFmtId="0" fontId="14" fillId="0" borderId="0">
      <alignment horizontal="center"/>
    </xf>
    <xf numFmtId="0" fontId="13" fillId="0" borderId="0">
      <alignment horizontal="right"/>
    </xf>
    <xf numFmtId="0" fontId="13" fillId="0" borderId="0">
      <alignment vertical="top"/>
    </xf>
    <xf numFmtId="10" fontId="7" fillId="4" borderId="3">
      <alignment horizontal="right" vertical="top" shrinkToFit="1"/>
    </xf>
    <xf numFmtId="0" fontId="13" fillId="0" borderId="0">
      <alignment wrapText="1"/>
    </xf>
    <xf numFmtId="0" fontId="8" fillId="0" borderId="0"/>
    <xf numFmtId="0" fontId="8" fillId="0" borderId="0"/>
    <xf numFmtId="0" fontId="8" fillId="0" borderId="0"/>
    <xf numFmtId="0" fontId="6" fillId="0" borderId="0">
      <alignment vertical="top" wrapText="1"/>
    </xf>
    <xf numFmtId="0" fontId="2" fillId="0" borderId="0">
      <alignment vertical="top" wrapText="1"/>
    </xf>
    <xf numFmtId="0" fontId="8" fillId="0" borderId="0"/>
    <xf numFmtId="0" fontId="15" fillId="0" borderId="0"/>
    <xf numFmtId="0" fontId="11" fillId="0" borderId="6">
      <alignment horizontal="left" vertical="top" wrapText="1"/>
    </xf>
    <xf numFmtId="0" fontId="16" fillId="0" borderId="7"/>
    <xf numFmtId="0" fontId="17" fillId="0" borderId="7"/>
    <xf numFmtId="0" fontId="17" fillId="0" borderId="8">
      <alignment horizontal="left" wrapText="1" indent="1"/>
    </xf>
    <xf numFmtId="0" fontId="17" fillId="0" borderId="9">
      <alignment horizontal="left" wrapText="1"/>
    </xf>
    <xf numFmtId="0" fontId="17" fillId="0" borderId="10">
      <alignment horizontal="left" wrapText="1"/>
    </xf>
    <xf numFmtId="0" fontId="16" fillId="0" borderId="11">
      <alignment horizontal="left" wrapText="1"/>
    </xf>
    <xf numFmtId="0" fontId="17" fillId="0" borderId="10">
      <alignment horizontal="left" wrapText="1" indent="2"/>
    </xf>
    <xf numFmtId="0" fontId="16" fillId="0" borderId="7"/>
    <xf numFmtId="0" fontId="11" fillId="0" borderId="12"/>
    <xf numFmtId="0" fontId="17" fillId="0" borderId="8">
      <alignment horizontal="left" wrapText="1" indent="1"/>
    </xf>
    <xf numFmtId="0" fontId="17" fillId="0" borderId="0">
      <alignment horizontal="center" wrapText="1"/>
    </xf>
    <xf numFmtId="0" fontId="17" fillId="0" borderId="10">
      <alignment horizontal="left" wrapText="1"/>
    </xf>
    <xf numFmtId="49" fontId="17" fillId="0" borderId="7">
      <alignment horizontal="left"/>
    </xf>
    <xf numFmtId="0" fontId="17" fillId="0" borderId="10">
      <alignment horizontal="left" wrapText="1" indent="2"/>
    </xf>
    <xf numFmtId="49" fontId="17" fillId="0" borderId="13">
      <alignment horizontal="center" wrapText="1"/>
    </xf>
    <xf numFmtId="0" fontId="11" fillId="0" borderId="12"/>
    <xf numFmtId="49" fontId="17" fillId="0" borderId="13">
      <alignment horizontal="center"/>
    </xf>
    <xf numFmtId="0" fontId="17" fillId="0" borderId="0">
      <alignment horizontal="center" wrapText="1"/>
    </xf>
    <xf numFmtId="0" fontId="16" fillId="0" borderId="0">
      <alignment horizontal="center"/>
    </xf>
    <xf numFmtId="49" fontId="17" fillId="0" borderId="7">
      <alignment horizontal="left"/>
    </xf>
    <xf numFmtId="49" fontId="17" fillId="0" borderId="14">
      <alignment horizontal="center"/>
    </xf>
    <xf numFmtId="49" fontId="17" fillId="0" borderId="13">
      <alignment horizontal="center" wrapText="1"/>
    </xf>
    <xf numFmtId="0" fontId="17" fillId="0" borderId="9">
      <alignment horizontal="left" wrapText="1" indent="1"/>
    </xf>
    <xf numFmtId="49" fontId="17" fillId="0" borderId="13">
      <alignment horizontal="center"/>
    </xf>
    <xf numFmtId="0" fontId="17" fillId="0" borderId="15">
      <alignment horizontal="left" wrapText="1"/>
    </xf>
    <xf numFmtId="0" fontId="16" fillId="0" borderId="0">
      <alignment horizontal="center"/>
    </xf>
    <xf numFmtId="0" fontId="17" fillId="0" borderId="15">
      <alignment horizontal="left" wrapText="1" indent="2"/>
    </xf>
    <xf numFmtId="49" fontId="17" fillId="0" borderId="14">
      <alignment horizontal="center"/>
    </xf>
    <xf numFmtId="0" fontId="11" fillId="0" borderId="2"/>
    <xf numFmtId="49" fontId="17" fillId="0" borderId="16">
      <alignment horizontal="center"/>
    </xf>
    <xf numFmtId="0" fontId="11" fillId="0" borderId="16"/>
    <xf numFmtId="0" fontId="17" fillId="0" borderId="9">
      <alignment horizontal="left" wrapText="1" indent="1"/>
    </xf>
    <xf numFmtId="0" fontId="16" fillId="0" borderId="17">
      <alignment horizontal="center" vertical="center" textRotation="90" wrapText="1"/>
    </xf>
    <xf numFmtId="0" fontId="17" fillId="0" borderId="15">
      <alignment horizontal="left" wrapText="1"/>
    </xf>
    <xf numFmtId="0" fontId="16" fillId="0" borderId="12">
      <alignment horizontal="center" vertical="center" textRotation="90" wrapText="1"/>
    </xf>
    <xf numFmtId="0" fontId="17" fillId="0" borderId="15">
      <alignment horizontal="left" wrapText="1" indent="2"/>
    </xf>
    <xf numFmtId="0" fontId="17" fillId="0" borderId="0">
      <alignment vertical="center"/>
    </xf>
    <xf numFmtId="0" fontId="11" fillId="0" borderId="2"/>
    <xf numFmtId="0" fontId="16" fillId="0" borderId="7">
      <alignment horizontal="center" vertical="center" textRotation="90" wrapText="1"/>
    </xf>
    <xf numFmtId="0" fontId="11" fillId="0" borderId="16"/>
    <xf numFmtId="0" fontId="16" fillId="0" borderId="12">
      <alignment horizontal="center" vertical="center" textRotation="90"/>
    </xf>
    <xf numFmtId="0" fontId="16" fillId="0" borderId="17">
      <alignment horizontal="center" vertical="center" textRotation="90" wrapText="1"/>
    </xf>
    <xf numFmtId="0" fontId="16" fillId="0" borderId="7">
      <alignment horizontal="center" vertical="center" textRotation="90"/>
    </xf>
    <xf numFmtId="0" fontId="16" fillId="0" borderId="12">
      <alignment horizontal="center" vertical="center" textRotation="90" wrapText="1"/>
    </xf>
    <xf numFmtId="0" fontId="16" fillId="0" borderId="17">
      <alignment horizontal="center" vertical="center" textRotation="90"/>
    </xf>
    <xf numFmtId="0" fontId="17" fillId="0" borderId="0">
      <alignment vertical="center"/>
    </xf>
    <xf numFmtId="0" fontId="16" fillId="0" borderId="3">
      <alignment horizontal="center" vertical="center" textRotation="90"/>
    </xf>
    <xf numFmtId="0" fontId="16" fillId="0" borderId="7">
      <alignment horizontal="center" vertical="center" textRotation="90" wrapText="1"/>
    </xf>
    <xf numFmtId="0" fontId="18" fillId="0" borderId="7">
      <alignment wrapText="1"/>
    </xf>
    <xf numFmtId="0" fontId="16" fillId="0" borderId="12">
      <alignment horizontal="center" vertical="center" textRotation="90"/>
    </xf>
    <xf numFmtId="0" fontId="18" fillId="0" borderId="12">
      <alignment wrapText="1"/>
    </xf>
    <xf numFmtId="0" fontId="16" fillId="0" borderId="7">
      <alignment horizontal="center" vertical="center" textRotation="90"/>
    </xf>
    <xf numFmtId="0" fontId="17" fillId="0" borderId="3">
      <alignment horizontal="center" vertical="top" wrapText="1"/>
    </xf>
    <xf numFmtId="0" fontId="16" fillId="0" borderId="17">
      <alignment horizontal="center" vertical="center" textRotation="90"/>
    </xf>
    <xf numFmtId="0" fontId="16" fillId="0" borderId="18"/>
    <xf numFmtId="0" fontId="11" fillId="0" borderId="7"/>
    <xf numFmtId="49" fontId="19" fillId="0" borderId="19">
      <alignment horizontal="left" vertical="center" wrapText="1"/>
    </xf>
    <xf numFmtId="0" fontId="16" fillId="0" borderId="3">
      <alignment horizontal="center" vertical="center" textRotation="90"/>
    </xf>
    <xf numFmtId="49" fontId="17" fillId="0" borderId="20">
      <alignment horizontal="left" vertical="center" wrapText="1" indent="2"/>
    </xf>
    <xf numFmtId="0" fontId="18" fillId="0" borderId="7">
      <alignment wrapText="1"/>
    </xf>
    <xf numFmtId="49" fontId="17" fillId="0" borderId="21">
      <alignment horizontal="left" vertical="center" wrapText="1" indent="3"/>
    </xf>
    <xf numFmtId="0" fontId="18" fillId="0" borderId="12">
      <alignment wrapText="1"/>
    </xf>
    <xf numFmtId="49" fontId="17" fillId="0" borderId="19">
      <alignment horizontal="left" vertical="center" wrapText="1" indent="3"/>
    </xf>
    <xf numFmtId="0" fontId="17" fillId="0" borderId="3">
      <alignment horizontal="center" vertical="top" wrapText="1"/>
    </xf>
    <xf numFmtId="49" fontId="17" fillId="0" borderId="22">
      <alignment horizontal="left" vertical="center" wrapText="1" indent="3"/>
    </xf>
    <xf numFmtId="0" fontId="16" fillId="0" borderId="18"/>
    <xf numFmtId="0" fontId="19" fillId="0" borderId="18">
      <alignment horizontal="left" vertical="center" wrapText="1"/>
    </xf>
    <xf numFmtId="49" fontId="19" fillId="0" borderId="19">
      <alignment horizontal="left" vertical="center" wrapText="1"/>
    </xf>
    <xf numFmtId="49" fontId="17" fillId="0" borderId="12">
      <alignment horizontal="left" vertical="center" wrapText="1" indent="3"/>
    </xf>
    <xf numFmtId="49" fontId="17" fillId="0" borderId="20">
      <alignment horizontal="left" vertical="center" wrapText="1" indent="2"/>
    </xf>
    <xf numFmtId="49" fontId="17" fillId="0" borderId="0">
      <alignment horizontal="left" vertical="center" wrapText="1" indent="3"/>
    </xf>
    <xf numFmtId="49" fontId="17" fillId="0" borderId="21">
      <alignment horizontal="left" vertical="center" wrapText="1" indent="3"/>
    </xf>
    <xf numFmtId="49" fontId="17" fillId="0" borderId="7">
      <alignment horizontal="left" vertical="center" wrapText="1" indent="3"/>
    </xf>
    <xf numFmtId="49" fontId="17" fillId="0" borderId="19">
      <alignment horizontal="left" vertical="center" wrapText="1" indent="3"/>
    </xf>
    <xf numFmtId="49" fontId="19" fillId="0" borderId="18">
      <alignment horizontal="left" vertical="center" wrapText="1"/>
    </xf>
    <xf numFmtId="49" fontId="17" fillId="0" borderId="22">
      <alignment horizontal="left" vertical="center" wrapText="1" indent="3"/>
    </xf>
    <xf numFmtId="0" fontId="17" fillId="0" borderId="19">
      <alignment horizontal="left" vertical="center" wrapText="1"/>
    </xf>
    <xf numFmtId="0" fontId="19" fillId="0" borderId="18">
      <alignment horizontal="left" vertical="center" wrapText="1"/>
    </xf>
    <xf numFmtId="0" fontId="17" fillId="0" borderId="22">
      <alignment horizontal="left" vertical="center" wrapText="1"/>
    </xf>
    <xf numFmtId="49" fontId="17" fillId="0" borderId="12">
      <alignment horizontal="left" vertical="center" wrapText="1" indent="3"/>
    </xf>
    <xf numFmtId="49" fontId="17" fillId="0" borderId="19">
      <alignment horizontal="left" vertical="center" wrapText="1"/>
    </xf>
    <xf numFmtId="49" fontId="17" fillId="0" borderId="0">
      <alignment horizontal="left" vertical="center" wrapText="1" indent="3"/>
    </xf>
    <xf numFmtId="49" fontId="17" fillId="0" borderId="22">
      <alignment horizontal="left" vertical="center" wrapText="1"/>
    </xf>
    <xf numFmtId="49" fontId="17" fillId="0" borderId="7">
      <alignment horizontal="left" vertical="center" wrapText="1" indent="3"/>
    </xf>
    <xf numFmtId="49" fontId="16" fillId="0" borderId="23">
      <alignment horizontal="center"/>
    </xf>
    <xf numFmtId="0" fontId="19" fillId="0" borderId="24">
      <alignment horizontal="left" vertical="center" wrapText="1"/>
    </xf>
    <xf numFmtId="49" fontId="16" fillId="0" borderId="25">
      <alignment horizontal="center" vertical="center" wrapText="1"/>
    </xf>
    <xf numFmtId="49" fontId="17" fillId="0" borderId="26">
      <alignment horizontal="left" vertical="center" wrapText="1" indent="2"/>
    </xf>
    <xf numFmtId="49" fontId="17" fillId="0" borderId="27">
      <alignment horizontal="center" vertical="center" wrapText="1"/>
    </xf>
    <xf numFmtId="49" fontId="17" fillId="0" borderId="28">
      <alignment horizontal="left" vertical="center" wrapText="1" indent="3"/>
    </xf>
    <xf numFmtId="49" fontId="17" fillId="0" borderId="13">
      <alignment horizontal="center" vertical="center" wrapText="1"/>
    </xf>
    <xf numFmtId="49" fontId="17" fillId="0" borderId="29">
      <alignment horizontal="left" vertical="center" wrapText="1" indent="3"/>
    </xf>
    <xf numFmtId="49" fontId="17" fillId="0" borderId="25">
      <alignment horizontal="center" vertical="center" wrapText="1"/>
    </xf>
    <xf numFmtId="49" fontId="17" fillId="0" borderId="30">
      <alignment horizontal="left" vertical="center" wrapText="1" indent="3"/>
    </xf>
    <xf numFmtId="49" fontId="17" fillId="0" borderId="31">
      <alignment horizontal="center" vertical="center" wrapText="1"/>
    </xf>
    <xf numFmtId="49" fontId="19" fillId="0" borderId="24">
      <alignment horizontal="left" vertical="center" wrapText="1"/>
    </xf>
    <xf numFmtId="49" fontId="17" fillId="0" borderId="32">
      <alignment horizontal="center" vertical="center" wrapText="1"/>
    </xf>
    <xf numFmtId="49" fontId="16" fillId="0" borderId="23">
      <alignment horizontal="center"/>
    </xf>
    <xf numFmtId="49" fontId="17" fillId="0" borderId="0">
      <alignment horizontal="center" vertical="center" wrapText="1"/>
    </xf>
    <xf numFmtId="49" fontId="16" fillId="0" borderId="25">
      <alignment horizontal="center" vertical="center" wrapText="1"/>
    </xf>
    <xf numFmtId="49" fontId="17" fillId="0" borderId="7">
      <alignment horizontal="center" vertical="center" wrapText="1"/>
    </xf>
    <xf numFmtId="49" fontId="17" fillId="0" borderId="27">
      <alignment horizontal="center" vertical="center" wrapText="1"/>
    </xf>
    <xf numFmtId="49" fontId="16" fillId="0" borderId="23">
      <alignment horizontal="center" vertical="center" wrapText="1"/>
    </xf>
    <xf numFmtId="49" fontId="17" fillId="0" borderId="13">
      <alignment horizontal="center" vertical="center" wrapText="1"/>
    </xf>
    <xf numFmtId="0" fontId="16" fillId="0" borderId="23">
      <alignment horizontal="center" vertical="center"/>
    </xf>
    <xf numFmtId="49" fontId="17" fillId="0" borderId="25">
      <alignment horizontal="center" vertical="center" wrapText="1"/>
    </xf>
    <xf numFmtId="0" fontId="17" fillId="0" borderId="27">
      <alignment horizontal="center" vertical="center"/>
    </xf>
    <xf numFmtId="49" fontId="17" fillId="0" borderId="31">
      <alignment horizontal="center" vertical="center" wrapText="1"/>
    </xf>
    <xf numFmtId="0" fontId="17" fillId="0" borderId="13">
      <alignment horizontal="center" vertical="center"/>
    </xf>
    <xf numFmtId="49" fontId="17" fillId="0" borderId="32">
      <alignment horizontal="center" vertical="center" wrapText="1"/>
    </xf>
    <xf numFmtId="0" fontId="17" fillId="0" borderId="25">
      <alignment horizontal="center" vertical="center"/>
    </xf>
    <xf numFmtId="49" fontId="17" fillId="0" borderId="0">
      <alignment horizontal="center" vertical="center" wrapText="1"/>
    </xf>
    <xf numFmtId="0" fontId="16" fillId="0" borderId="25">
      <alignment horizontal="center" vertical="center"/>
    </xf>
    <xf numFmtId="49" fontId="17" fillId="0" borderId="7">
      <alignment horizontal="center" vertical="center" wrapText="1"/>
    </xf>
    <xf numFmtId="0" fontId="17" fillId="0" borderId="31">
      <alignment horizontal="center" vertical="center"/>
    </xf>
    <xf numFmtId="49" fontId="17" fillId="0" borderId="2">
      <alignment horizontal="center" vertical="center" wrapText="1"/>
    </xf>
    <xf numFmtId="49" fontId="16" fillId="0" borderId="23">
      <alignment horizontal="center" vertical="center"/>
    </xf>
    <xf numFmtId="49" fontId="16" fillId="0" borderId="23">
      <alignment horizontal="center" vertical="center" wrapText="1"/>
    </xf>
    <xf numFmtId="49" fontId="17" fillId="0" borderId="27">
      <alignment horizontal="center" vertical="center"/>
    </xf>
    <xf numFmtId="49" fontId="17" fillId="0" borderId="33">
      <alignment horizontal="center" vertical="center" wrapText="1"/>
    </xf>
    <xf numFmtId="49" fontId="17" fillId="0" borderId="13">
      <alignment horizontal="center" vertical="center"/>
    </xf>
    <xf numFmtId="49" fontId="17" fillId="0" borderId="34">
      <alignment horizontal="center" vertical="center" wrapText="1"/>
    </xf>
    <xf numFmtId="49" fontId="17" fillId="0" borderId="25">
      <alignment horizontal="center" vertical="center"/>
    </xf>
    <xf numFmtId="0" fontId="16" fillId="0" borderId="13">
      <alignment horizontal="center" vertical="center"/>
    </xf>
    <xf numFmtId="49" fontId="17" fillId="0" borderId="31">
      <alignment horizontal="center" vertical="center"/>
    </xf>
    <xf numFmtId="0" fontId="17" fillId="0" borderId="27">
      <alignment horizontal="center" vertical="center"/>
    </xf>
    <xf numFmtId="49" fontId="17" fillId="0" borderId="3">
      <alignment horizontal="center" vertical="top" wrapText="1"/>
    </xf>
    <xf numFmtId="0" fontId="17" fillId="0" borderId="13">
      <alignment horizontal="center" vertical="center"/>
    </xf>
    <xf numFmtId="0" fontId="17" fillId="0" borderId="2"/>
    <xf numFmtId="0" fontId="17" fillId="0" borderId="25">
      <alignment horizontal="center" vertical="center"/>
    </xf>
    <xf numFmtId="4" fontId="17" fillId="0" borderId="35">
      <alignment horizontal="right"/>
    </xf>
    <xf numFmtId="0" fontId="17" fillId="0" borderId="31">
      <alignment horizontal="center" vertical="center"/>
    </xf>
    <xf numFmtId="4" fontId="17" fillId="0" borderId="32">
      <alignment horizontal="right"/>
    </xf>
    <xf numFmtId="0" fontId="16" fillId="0" borderId="23">
      <alignment horizontal="center" vertical="center"/>
    </xf>
    <xf numFmtId="4" fontId="17" fillId="0" borderId="0">
      <alignment horizontal="right" shrinkToFit="1"/>
    </xf>
    <xf numFmtId="49" fontId="16" fillId="0" borderId="25">
      <alignment horizontal="center" vertical="center"/>
    </xf>
    <xf numFmtId="4" fontId="17" fillId="0" borderId="7">
      <alignment horizontal="right"/>
    </xf>
    <xf numFmtId="49" fontId="17" fillId="0" borderId="34">
      <alignment horizontal="center" vertical="center"/>
    </xf>
    <xf numFmtId="49" fontId="17" fillId="0" borderId="7">
      <alignment horizontal="center" wrapText="1"/>
    </xf>
    <xf numFmtId="49" fontId="17" fillId="0" borderId="13">
      <alignment horizontal="center" vertical="center"/>
    </xf>
    <xf numFmtId="0" fontId="17" fillId="0" borderId="12">
      <alignment horizontal="center"/>
    </xf>
    <xf numFmtId="49" fontId="17" fillId="0" borderId="25">
      <alignment horizontal="center" vertical="center"/>
    </xf>
    <xf numFmtId="0" fontId="20" fillId="0" borderId="7"/>
    <xf numFmtId="49" fontId="17" fillId="0" borderId="31">
      <alignment horizontal="center" vertical="center"/>
    </xf>
    <xf numFmtId="0" fontId="20" fillId="0" borderId="12"/>
    <xf numFmtId="49" fontId="17" fillId="0" borderId="3">
      <alignment horizontal="center" vertical="top" wrapText="1"/>
    </xf>
    <xf numFmtId="0" fontId="17" fillId="0" borderId="7">
      <alignment horizontal="center"/>
    </xf>
    <xf numFmtId="0" fontId="17" fillId="0" borderId="2"/>
    <xf numFmtId="49" fontId="17" fillId="0" borderId="12">
      <alignment horizontal="center"/>
    </xf>
    <xf numFmtId="4" fontId="17" fillId="0" borderId="35">
      <alignment horizontal="right"/>
    </xf>
    <xf numFmtId="49" fontId="17" fillId="0" borderId="0">
      <alignment horizontal="left"/>
    </xf>
    <xf numFmtId="4" fontId="17" fillId="0" borderId="32">
      <alignment horizontal="right"/>
    </xf>
    <xf numFmtId="4" fontId="17" fillId="0" borderId="2">
      <alignment horizontal="right"/>
    </xf>
    <xf numFmtId="4" fontId="17" fillId="0" borderId="0">
      <alignment horizontal="right" shrinkToFit="1"/>
    </xf>
    <xf numFmtId="0" fontId="17" fillId="0" borderId="3">
      <alignment horizontal="center" vertical="top"/>
    </xf>
    <xf numFmtId="4" fontId="17" fillId="0" borderId="7">
      <alignment horizontal="right"/>
    </xf>
    <xf numFmtId="4" fontId="17" fillId="0" borderId="16">
      <alignment horizontal="right"/>
    </xf>
    <xf numFmtId="4" fontId="17" fillId="0" borderId="0">
      <alignment horizontal="right"/>
    </xf>
    <xf numFmtId="4" fontId="17" fillId="0" borderId="36">
      <alignment horizontal="right"/>
    </xf>
    <xf numFmtId="4" fontId="17" fillId="0" borderId="2">
      <alignment horizontal="right"/>
    </xf>
    <xf numFmtId="0" fontId="17" fillId="0" borderId="16"/>
    <xf numFmtId="0" fontId="17" fillId="0" borderId="37"/>
    <xf numFmtId="0" fontId="18" fillId="0" borderId="3">
      <alignment wrapText="1"/>
    </xf>
    <xf numFmtId="49" fontId="17" fillId="0" borderId="7">
      <alignment horizontal="center" wrapText="1"/>
    </xf>
    <xf numFmtId="0" fontId="9" fillId="0" borderId="38"/>
    <xf numFmtId="0" fontId="17" fillId="0" borderId="12">
      <alignment horizontal="center"/>
    </xf>
    <xf numFmtId="0" fontId="20" fillId="0" borderId="7"/>
    <xf numFmtId="0" fontId="20" fillId="0" borderId="12"/>
    <xf numFmtId="0" fontId="17" fillId="0" borderId="7">
      <alignment horizontal="center"/>
    </xf>
    <xf numFmtId="49" fontId="17" fillId="0" borderId="12">
      <alignment horizontal="center"/>
    </xf>
    <xf numFmtId="49" fontId="17" fillId="0" borderId="0">
      <alignment horizontal="left"/>
    </xf>
    <xf numFmtId="0" fontId="17" fillId="0" borderId="2">
      <alignment horizontal="center" vertical="top"/>
    </xf>
    <xf numFmtId="4" fontId="17" fillId="0" borderId="39">
      <alignment horizontal="right"/>
    </xf>
    <xf numFmtId="0" fontId="17" fillId="0" borderId="40"/>
    <xf numFmtId="4" fontId="17" fillId="0" borderId="41">
      <alignment horizontal="right"/>
    </xf>
    <xf numFmtId="4" fontId="17" fillId="0" borderId="42">
      <alignment horizontal="right"/>
    </xf>
    <xf numFmtId="0" fontId="17" fillId="0" borderId="16"/>
    <xf numFmtId="4" fontId="17" fillId="0" borderId="16">
      <alignment horizontal="right"/>
    </xf>
    <xf numFmtId="0" fontId="17" fillId="0" borderId="43"/>
    <xf numFmtId="4" fontId="17" fillId="0" borderId="36">
      <alignment horizontal="right"/>
    </xf>
    <xf numFmtId="0" fontId="18" fillId="0" borderId="3">
      <alignment wrapText="1"/>
    </xf>
    <xf numFmtId="0" fontId="17" fillId="0" borderId="3">
      <alignment horizontal="center" vertical="top"/>
    </xf>
    <xf numFmtId="0" fontId="17" fillId="0" borderId="44"/>
    <xf numFmtId="0" fontId="9" fillId="0" borderId="38"/>
    <xf numFmtId="0" fontId="16" fillId="0" borderId="0"/>
    <xf numFmtId="0" fontId="21" fillId="0" borderId="0"/>
    <xf numFmtId="0" fontId="17" fillId="0" borderId="0">
      <alignment horizontal="left"/>
    </xf>
    <xf numFmtId="0" fontId="17" fillId="0" borderId="0"/>
    <xf numFmtId="0" fontId="9" fillId="0" borderId="0"/>
    <xf numFmtId="0" fontId="11" fillId="0" borderId="0"/>
    <xf numFmtId="49" fontId="17" fillId="0" borderId="3">
      <alignment horizontal="center" vertical="center" wrapText="1"/>
    </xf>
    <xf numFmtId="0" fontId="17" fillId="0" borderId="45">
      <alignment horizontal="left" wrapText="1"/>
    </xf>
    <xf numFmtId="0" fontId="17" fillId="0" borderId="10">
      <alignment horizontal="left" wrapText="1" indent="1"/>
    </xf>
    <xf numFmtId="0" fontId="17" fillId="0" borderId="44">
      <alignment horizontal="left" wrapText="1" indent="2"/>
    </xf>
    <xf numFmtId="0" fontId="22" fillId="0" borderId="0">
      <alignment horizontal="center" vertical="top"/>
    </xf>
    <xf numFmtId="0" fontId="17" fillId="0" borderId="12">
      <alignment horizontal="left"/>
    </xf>
    <xf numFmtId="49" fontId="17" fillId="0" borderId="23">
      <alignment horizontal="center" wrapText="1"/>
    </xf>
    <xf numFmtId="49" fontId="17" fillId="0" borderId="27">
      <alignment horizontal="center" wrapText="1"/>
    </xf>
    <xf numFmtId="49" fontId="17" fillId="0" borderId="25">
      <alignment horizontal="center"/>
    </xf>
    <xf numFmtId="0" fontId="17" fillId="0" borderId="32"/>
    <xf numFmtId="49" fontId="17" fillId="0" borderId="12"/>
    <xf numFmtId="4" fontId="13" fillId="0" borderId="3">
      <alignment horizontal="right" vertical="top" shrinkToFit="1"/>
    </xf>
    <xf numFmtId="49" fontId="17" fillId="0" borderId="0"/>
    <xf numFmtId="4" fontId="7" fillId="3" borderId="3">
      <alignment horizontal="right" vertical="top" shrinkToFit="1"/>
    </xf>
    <xf numFmtId="49" fontId="17" fillId="0" borderId="46">
      <alignment horizontal="center"/>
    </xf>
    <xf numFmtId="49" fontId="17" fillId="0" borderId="2">
      <alignment horizontal="center"/>
    </xf>
    <xf numFmtId="0" fontId="13" fillId="0" borderId="3">
      <alignment horizontal="center" vertical="center" wrapText="1"/>
    </xf>
    <xf numFmtId="49" fontId="17" fillId="0" borderId="3">
      <alignment horizontal="center"/>
    </xf>
    <xf numFmtId="0" fontId="13" fillId="0" borderId="3">
      <alignment horizontal="center" vertical="center" wrapText="1"/>
    </xf>
    <xf numFmtId="49" fontId="17" fillId="0" borderId="14">
      <alignment horizontal="center" vertical="center" wrapText="1"/>
    </xf>
    <xf numFmtId="0" fontId="13" fillId="0" borderId="3">
      <alignment horizontal="center" vertical="center" wrapText="1"/>
    </xf>
    <xf numFmtId="4" fontId="17" fillId="0" borderId="3">
      <alignment horizontal="right"/>
    </xf>
    <xf numFmtId="49" fontId="17" fillId="0" borderId="35">
      <alignment horizontal="center" vertical="center" wrapText="1"/>
    </xf>
    <xf numFmtId="0" fontId="13" fillId="0" borderId="3">
      <alignment horizontal="center" vertical="center" wrapText="1"/>
    </xf>
    <xf numFmtId="0" fontId="17" fillId="6" borderId="0"/>
    <xf numFmtId="4" fontId="17" fillId="0" borderId="3">
      <alignment horizontal="right"/>
    </xf>
    <xf numFmtId="0" fontId="13" fillId="0" borderId="3">
      <alignment horizontal="center" vertical="center" wrapText="1"/>
    </xf>
    <xf numFmtId="0" fontId="17" fillId="6" borderId="0"/>
    <xf numFmtId="0" fontId="13" fillId="0" borderId="3">
      <alignment horizontal="center" vertical="center" wrapText="1"/>
    </xf>
    <xf numFmtId="0" fontId="17" fillId="0" borderId="0">
      <alignment horizontal="center"/>
    </xf>
    <xf numFmtId="0" fontId="23" fillId="0" borderId="0">
      <alignment horizontal="center" wrapText="1"/>
    </xf>
    <xf numFmtId="0" fontId="13" fillId="0" borderId="3">
      <alignment horizontal="center" vertical="center" wrapText="1"/>
    </xf>
    <xf numFmtId="0" fontId="17" fillId="0" borderId="0">
      <alignment horizontal="center"/>
    </xf>
    <xf numFmtId="0" fontId="13" fillId="0" borderId="3">
      <alignment horizontal="center" vertical="center" wrapText="1"/>
    </xf>
    <xf numFmtId="0" fontId="17" fillId="0" borderId="7">
      <alignment wrapText="1"/>
    </xf>
    <xf numFmtId="0" fontId="13" fillId="0" borderId="3">
      <alignment horizontal="center" vertical="center" wrapText="1"/>
    </xf>
    <xf numFmtId="0" fontId="17" fillId="0" borderId="47">
      <alignment wrapText="1"/>
    </xf>
    <xf numFmtId="0" fontId="13" fillId="0" borderId="3">
      <alignment horizontal="center" vertical="center" wrapText="1"/>
    </xf>
    <xf numFmtId="0" fontId="24" fillId="0" borderId="48"/>
    <xf numFmtId="0" fontId="13" fillId="0" borderId="3">
      <alignment horizontal="center" vertical="center" wrapText="1"/>
    </xf>
    <xf numFmtId="49" fontId="25" fillId="0" borderId="49">
      <alignment horizontal="right"/>
    </xf>
    <xf numFmtId="0" fontId="13" fillId="0" borderId="0">
      <alignment horizontal="left" wrapText="1"/>
    </xf>
    <xf numFmtId="0" fontId="17" fillId="0" borderId="49">
      <alignment horizontal="right"/>
    </xf>
    <xf numFmtId="10" fontId="13" fillId="0" borderId="3">
      <alignment horizontal="right" vertical="top" shrinkToFit="1"/>
    </xf>
    <xf numFmtId="0" fontId="24" fillId="0" borderId="7"/>
    <xf numFmtId="10" fontId="7" fillId="3" borderId="3">
      <alignment horizontal="right" vertical="top" shrinkToFit="1"/>
    </xf>
    <xf numFmtId="0" fontId="17" fillId="0" borderId="35">
      <alignment horizontal="center"/>
    </xf>
    <xf numFmtId="0" fontId="9" fillId="0" borderId="32"/>
    <xf numFmtId="0" fontId="14" fillId="0" borderId="0">
      <alignment horizontal="center" wrapText="1"/>
    </xf>
    <xf numFmtId="0" fontId="17" fillId="0" borderId="35">
      <alignment horizontal="center"/>
    </xf>
    <xf numFmtId="0" fontId="14" fillId="0" borderId="0">
      <alignment horizontal="center"/>
    </xf>
    <xf numFmtId="49" fontId="11" fillId="0" borderId="50">
      <alignment horizontal="center"/>
    </xf>
    <xf numFmtId="0" fontId="13" fillId="0" borderId="0">
      <alignment horizontal="right"/>
    </xf>
    <xf numFmtId="165" fontId="17" fillId="0" borderId="11">
      <alignment horizontal="center"/>
    </xf>
    <xf numFmtId="0" fontId="13" fillId="0" borderId="0">
      <alignment vertical="top"/>
    </xf>
    <xf numFmtId="0" fontId="17" fillId="0" borderId="51">
      <alignment horizontal="center"/>
    </xf>
    <xf numFmtId="0" fontId="7" fillId="0" borderId="3">
      <alignment vertical="top" wrapText="1"/>
    </xf>
    <xf numFmtId="49" fontId="17" fillId="0" borderId="52">
      <alignment horizontal="center"/>
    </xf>
    <xf numFmtId="0" fontId="13" fillId="5" borderId="0">
      <alignment horizontal="center"/>
    </xf>
    <xf numFmtId="49" fontId="17" fillId="0" borderId="11">
      <alignment horizontal="center"/>
    </xf>
    <xf numFmtId="0" fontId="13" fillId="5" borderId="0">
      <alignment horizontal="left"/>
    </xf>
    <xf numFmtId="0" fontId="17" fillId="0" borderId="11">
      <alignment horizontal="center"/>
    </xf>
    <xf numFmtId="4" fontId="7" fillId="4" borderId="3">
      <alignment horizontal="right" vertical="top" shrinkToFit="1"/>
    </xf>
    <xf numFmtId="49" fontId="17" fillId="0" borderId="53">
      <alignment horizontal="center"/>
    </xf>
    <xf numFmtId="10" fontId="7" fillId="4" borderId="3">
      <alignment horizontal="right" vertical="top" shrinkToFit="1"/>
    </xf>
    <xf numFmtId="0" fontId="24" fillId="0" borderId="0"/>
    <xf numFmtId="0" fontId="11" fillId="0" borderId="38"/>
    <xf numFmtId="0" fontId="11" fillId="0" borderId="54"/>
    <xf numFmtId="4" fontId="17" fillId="0" borderId="44">
      <alignment horizontal="right"/>
    </xf>
    <xf numFmtId="0" fontId="11" fillId="0" borderId="38"/>
    <xf numFmtId="49" fontId="17" fillId="0" borderId="16">
      <alignment horizontal="center"/>
    </xf>
    <xf numFmtId="4" fontId="17" fillId="0" borderId="44">
      <alignment horizontal="right"/>
    </xf>
    <xf numFmtId="0" fontId="17" fillId="0" borderId="55">
      <alignment horizontal="left" wrapText="1"/>
    </xf>
    <xf numFmtId="0" fontId="23" fillId="0" borderId="0">
      <alignment horizontal="left" wrapText="1"/>
    </xf>
    <xf numFmtId="0" fontId="17" fillId="0" borderId="15">
      <alignment horizontal="left" wrapText="1" indent="1"/>
    </xf>
    <xf numFmtId="49" fontId="11" fillId="0" borderId="0"/>
    <xf numFmtId="0" fontId="17" fillId="0" borderId="56">
      <alignment horizontal="left" wrapText="1" indent="2"/>
    </xf>
    <xf numFmtId="0" fontId="17" fillId="0" borderId="0">
      <alignment horizontal="right"/>
    </xf>
    <xf numFmtId="0" fontId="17" fillId="6" borderId="32"/>
    <xf numFmtId="49" fontId="17" fillId="0" borderId="17">
      <alignment horizontal="center" vertical="center" wrapText="1"/>
    </xf>
    <xf numFmtId="0" fontId="23" fillId="0" borderId="0">
      <alignment horizontal="left" wrapText="1"/>
    </xf>
    <xf numFmtId="0" fontId="17" fillId="0" borderId="55">
      <alignment horizontal="left" wrapText="1"/>
    </xf>
    <xf numFmtId="49" fontId="11" fillId="0" borderId="0"/>
    <xf numFmtId="0" fontId="17" fillId="0" borderId="15">
      <alignment horizontal="left" wrapText="1" indent="1"/>
    </xf>
    <xf numFmtId="0" fontId="11" fillId="0" borderId="38"/>
    <xf numFmtId="0" fontId="17" fillId="0" borderId="0">
      <alignment horizontal="right"/>
    </xf>
    <xf numFmtId="0" fontId="17" fillId="0" borderId="56">
      <alignment horizontal="left" wrapText="1" indent="2"/>
    </xf>
    <xf numFmtId="49" fontId="17" fillId="0" borderId="0">
      <alignment horizontal="right"/>
    </xf>
    <xf numFmtId="0" fontId="17" fillId="6" borderId="32"/>
    <xf numFmtId="0" fontId="17" fillId="0" borderId="0">
      <alignment horizontal="left" wrapText="1"/>
    </xf>
    <xf numFmtId="49" fontId="17" fillId="0" borderId="0">
      <alignment horizontal="right"/>
    </xf>
    <xf numFmtId="0" fontId="17" fillId="0" borderId="7">
      <alignment horizontal="left"/>
    </xf>
    <xf numFmtId="4" fontId="17" fillId="0" borderId="5">
      <alignment horizontal="right"/>
    </xf>
    <xf numFmtId="0" fontId="17" fillId="0" borderId="8">
      <alignment horizontal="left" wrapText="1"/>
    </xf>
    <xf numFmtId="49" fontId="17" fillId="0" borderId="40">
      <alignment horizontal="center"/>
    </xf>
    <xf numFmtId="0" fontId="17" fillId="0" borderId="47"/>
    <xf numFmtId="49" fontId="17" fillId="0" borderId="54">
      <alignment horizontal="center"/>
    </xf>
    <xf numFmtId="0" fontId="16" fillId="0" borderId="56">
      <alignment horizontal="left" wrapText="1"/>
    </xf>
    <xf numFmtId="49" fontId="17" fillId="0" borderId="0">
      <alignment horizontal="center"/>
    </xf>
    <xf numFmtId="49" fontId="17" fillId="0" borderId="0">
      <alignment horizontal="center" wrapText="1"/>
    </xf>
    <xf numFmtId="0" fontId="17" fillId="0" borderId="0">
      <alignment horizontal="left" wrapText="1"/>
    </xf>
    <xf numFmtId="49" fontId="17" fillId="0" borderId="25">
      <alignment horizontal="center" wrapText="1"/>
    </xf>
    <xf numFmtId="0" fontId="17" fillId="0" borderId="7">
      <alignment horizontal="left"/>
    </xf>
    <xf numFmtId="0" fontId="17" fillId="0" borderId="57"/>
    <xf numFmtId="0" fontId="17" fillId="0" borderId="8">
      <alignment horizontal="left" wrapText="1"/>
    </xf>
    <xf numFmtId="0" fontId="17" fillId="0" borderId="58">
      <alignment horizontal="center" wrapText="1"/>
    </xf>
    <xf numFmtId="0" fontId="17" fillId="0" borderId="47"/>
    <xf numFmtId="0" fontId="11" fillId="0" borderId="32"/>
    <xf numFmtId="0" fontId="16" fillId="0" borderId="56">
      <alignment horizontal="left" wrapText="1"/>
    </xf>
    <xf numFmtId="49" fontId="17" fillId="0" borderId="0">
      <alignment horizontal="center"/>
    </xf>
    <xf numFmtId="49" fontId="17" fillId="0" borderId="0">
      <alignment horizontal="center" wrapText="1"/>
    </xf>
    <xf numFmtId="49" fontId="17" fillId="0" borderId="46">
      <alignment horizontal="center" wrapText="1"/>
    </xf>
    <xf numFmtId="49" fontId="17" fillId="0" borderId="25">
      <alignment horizontal="center" wrapText="1"/>
    </xf>
    <xf numFmtId="49" fontId="17" fillId="0" borderId="59">
      <alignment horizontal="center" wrapText="1"/>
    </xf>
    <xf numFmtId="0" fontId="17" fillId="0" borderId="57"/>
    <xf numFmtId="49" fontId="17" fillId="0" borderId="7"/>
    <xf numFmtId="0" fontId="17" fillId="0" borderId="58">
      <alignment horizontal="center" wrapText="1"/>
    </xf>
    <xf numFmtId="4" fontId="17" fillId="0" borderId="14">
      <alignment horizontal="right"/>
    </xf>
    <xf numFmtId="0" fontId="11" fillId="0" borderId="32"/>
    <xf numFmtId="4" fontId="17" fillId="0" borderId="46">
      <alignment horizontal="right"/>
    </xf>
    <xf numFmtId="49" fontId="17" fillId="0" borderId="46">
      <alignment horizontal="center" wrapText="1"/>
    </xf>
    <xf numFmtId="4" fontId="17" fillId="0" borderId="60">
      <alignment horizontal="right"/>
    </xf>
    <xf numFmtId="49" fontId="17" fillId="0" borderId="59">
      <alignment horizontal="center" wrapText="1"/>
    </xf>
    <xf numFmtId="49" fontId="17" fillId="0" borderId="44">
      <alignment horizontal="center"/>
    </xf>
    <xf numFmtId="49" fontId="17" fillId="0" borderId="7"/>
    <xf numFmtId="4" fontId="17" fillId="0" borderId="61">
      <alignment horizontal="right"/>
    </xf>
    <xf numFmtId="4" fontId="17" fillId="0" borderId="14">
      <alignment horizontal="right"/>
    </xf>
    <xf numFmtId="4" fontId="17" fillId="0" borderId="14">
      <alignment horizontal="right"/>
    </xf>
    <xf numFmtId="4" fontId="17" fillId="0" borderId="46">
      <alignment horizontal="right"/>
    </xf>
    <xf numFmtId="0" fontId="16" fillId="0" borderId="11">
      <alignment horizontal="left" wrapText="1"/>
    </xf>
    <xf numFmtId="4" fontId="17" fillId="0" borderId="60">
      <alignment horizontal="right"/>
    </xf>
    <xf numFmtId="0" fontId="17" fillId="0" borderId="7"/>
    <xf numFmtId="49" fontId="17" fillId="0" borderId="44">
      <alignment horizontal="center"/>
    </xf>
    <xf numFmtId="0" fontId="11" fillId="0" borderId="7"/>
    <xf numFmtId="4" fontId="17" fillId="0" borderId="61">
      <alignment horizontal="right"/>
    </xf>
    <xf numFmtId="0" fontId="1" fillId="0" borderId="0"/>
    <xf numFmtId="0" fontId="1" fillId="3" borderId="4" applyNumberFormat="0" applyFont="0" applyAlignment="0" applyProtection="0"/>
    <xf numFmtId="0" fontId="26" fillId="0" borderId="0"/>
    <xf numFmtId="166" fontId="27" fillId="0" borderId="0" applyFont="0" applyFill="0" applyBorder="0" applyAlignment="0" applyProtection="0"/>
  </cellStyleXfs>
  <cellXfs count="24">
    <xf numFmtId="0" fontId="0" fillId="0" borderId="0" xfId="0">
      <alignment vertical="top" wrapText="1"/>
    </xf>
    <xf numFmtId="0" fontId="3" fillId="0" borderId="0" xfId="0" applyFont="1" applyFill="1" applyAlignment="1">
      <alignment vertical="top" wrapText="1"/>
    </xf>
    <xf numFmtId="4" fontId="4" fillId="0" borderId="1" xfId="0" applyNumberFormat="1" applyFont="1" applyFill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4" fontId="4" fillId="0" borderId="1" xfId="1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164" fontId="3" fillId="0" borderId="2" xfId="1" applyNumberFormat="1" applyFont="1" applyFill="1" applyBorder="1" applyAlignment="1">
      <alignment horizontal="right" vertical="center" wrapText="1"/>
    </xf>
    <xf numFmtId="4" fontId="3" fillId="0" borderId="2" xfId="1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4" fontId="3" fillId="0" borderId="3" xfId="1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164" fontId="3" fillId="2" borderId="3" xfId="1" applyNumberFormat="1" applyFont="1" applyFill="1" applyBorder="1" applyAlignment="1">
      <alignment horizontal="right" vertical="center" wrapText="1"/>
    </xf>
    <xf numFmtId="4" fontId="3" fillId="2" borderId="3" xfId="1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vertical="center" wrapText="1"/>
    </xf>
  </cellXfs>
  <cellStyles count="372">
    <cellStyle name="br" xfId="6"/>
    <cellStyle name="br 2" xfId="7"/>
    <cellStyle name="col" xfId="8"/>
    <cellStyle name="col 2" xfId="9"/>
    <cellStyle name="ex73" xfId="42"/>
    <cellStyle name="Normal" xfId="0" builtinId="0"/>
    <cellStyle name="Normal 2" xfId="2"/>
    <cellStyle name="Normal 3" xfId="41"/>
    <cellStyle name="Percent" xfId="1" builtinId="5"/>
    <cellStyle name="style0" xfId="10"/>
    <cellStyle name="style0 2" xfId="11"/>
    <cellStyle name="td" xfId="12"/>
    <cellStyle name="td 2" xfId="13"/>
    <cellStyle name="tr" xfId="14"/>
    <cellStyle name="tr 2" xfId="15"/>
    <cellStyle name="xl100" xfId="43"/>
    <cellStyle name="xl100 2" xfId="44"/>
    <cellStyle name="xl101" xfId="45"/>
    <cellStyle name="xl101 2" xfId="46"/>
    <cellStyle name="xl102" xfId="47"/>
    <cellStyle name="xl102 2" xfId="48"/>
    <cellStyle name="xl103" xfId="49"/>
    <cellStyle name="xl103 2" xfId="50"/>
    <cellStyle name="xl104" xfId="51"/>
    <cellStyle name="xl104 2" xfId="52"/>
    <cellStyle name="xl105" xfId="53"/>
    <cellStyle name="xl105 2" xfId="54"/>
    <cellStyle name="xl106" xfId="55"/>
    <cellStyle name="xl106 2" xfId="56"/>
    <cellStyle name="xl107" xfId="57"/>
    <cellStyle name="xl107 2" xfId="58"/>
    <cellStyle name="xl108" xfId="59"/>
    <cellStyle name="xl108 2" xfId="60"/>
    <cellStyle name="xl109" xfId="61"/>
    <cellStyle name="xl109 2" xfId="62"/>
    <cellStyle name="xl110" xfId="63"/>
    <cellStyle name="xl110 2" xfId="64"/>
    <cellStyle name="xl111" xfId="65"/>
    <cellStyle name="xl111 2" xfId="66"/>
    <cellStyle name="xl112" xfId="67"/>
    <cellStyle name="xl112 2" xfId="68"/>
    <cellStyle name="xl113" xfId="69"/>
    <cellStyle name="xl113 2" xfId="70"/>
    <cellStyle name="xl114" xfId="71"/>
    <cellStyle name="xl114 2" xfId="72"/>
    <cellStyle name="xl115" xfId="73"/>
    <cellStyle name="xl115 2" xfId="74"/>
    <cellStyle name="xl116" xfId="75"/>
    <cellStyle name="xl116 2" xfId="76"/>
    <cellStyle name="xl117" xfId="77"/>
    <cellStyle name="xl117 2" xfId="78"/>
    <cellStyle name="xl118" xfId="79"/>
    <cellStyle name="xl118 2" xfId="80"/>
    <cellStyle name="xl119" xfId="81"/>
    <cellStyle name="xl119 2" xfId="82"/>
    <cellStyle name="xl120" xfId="83"/>
    <cellStyle name="xl120 2" xfId="84"/>
    <cellStyle name="xl121" xfId="85"/>
    <cellStyle name="xl121 2" xfId="86"/>
    <cellStyle name="xl122" xfId="87"/>
    <cellStyle name="xl122 2" xfId="88"/>
    <cellStyle name="xl123" xfId="89"/>
    <cellStyle name="xl123 2" xfId="90"/>
    <cellStyle name="xl124" xfId="91"/>
    <cellStyle name="xl124 2" xfId="92"/>
    <cellStyle name="xl125" xfId="93"/>
    <cellStyle name="xl125 2" xfId="94"/>
    <cellStyle name="xl126" xfId="95"/>
    <cellStyle name="xl126 2" xfId="96"/>
    <cellStyle name="xl127" xfId="97"/>
    <cellStyle name="xl127 2" xfId="98"/>
    <cellStyle name="xl128" xfId="99"/>
    <cellStyle name="xl128 2" xfId="100"/>
    <cellStyle name="xl129" xfId="101"/>
    <cellStyle name="xl129 2" xfId="102"/>
    <cellStyle name="xl130" xfId="103"/>
    <cellStyle name="xl130 2" xfId="104"/>
    <cellStyle name="xl131" xfId="105"/>
    <cellStyle name="xl131 2" xfId="106"/>
    <cellStyle name="xl132" xfId="107"/>
    <cellStyle name="xl132 2" xfId="108"/>
    <cellStyle name="xl133" xfId="109"/>
    <cellStyle name="xl133 2" xfId="110"/>
    <cellStyle name="xl134" xfId="111"/>
    <cellStyle name="xl134 2" xfId="112"/>
    <cellStyle name="xl135" xfId="113"/>
    <cellStyle name="xl135 2" xfId="114"/>
    <cellStyle name="xl136" xfId="115"/>
    <cellStyle name="xl136 2" xfId="116"/>
    <cellStyle name="xl137" xfId="117"/>
    <cellStyle name="xl137 2" xfId="118"/>
    <cellStyle name="xl138" xfId="119"/>
    <cellStyle name="xl138 2" xfId="120"/>
    <cellStyle name="xl139" xfId="121"/>
    <cellStyle name="xl139 2" xfId="122"/>
    <cellStyle name="xl140" xfId="123"/>
    <cellStyle name="xl140 2" xfId="124"/>
    <cellStyle name="xl141" xfId="125"/>
    <cellStyle name="xl141 2" xfId="126"/>
    <cellStyle name="xl142" xfId="127"/>
    <cellStyle name="xl142 2" xfId="128"/>
    <cellStyle name="xl143" xfId="129"/>
    <cellStyle name="xl143 2" xfId="130"/>
    <cellStyle name="xl144" xfId="131"/>
    <cellStyle name="xl144 2" xfId="132"/>
    <cellStyle name="xl145" xfId="133"/>
    <cellStyle name="xl145 2" xfId="134"/>
    <cellStyle name="xl146" xfId="135"/>
    <cellStyle name="xl146 2" xfId="136"/>
    <cellStyle name="xl147" xfId="137"/>
    <cellStyle name="xl147 2" xfId="138"/>
    <cellStyle name="xl148" xfId="139"/>
    <cellStyle name="xl148 2" xfId="140"/>
    <cellStyle name="xl149" xfId="141"/>
    <cellStyle name="xl149 2" xfId="142"/>
    <cellStyle name="xl150" xfId="143"/>
    <cellStyle name="xl150 2" xfId="144"/>
    <cellStyle name="xl151" xfId="145"/>
    <cellStyle name="xl151 2" xfId="146"/>
    <cellStyle name="xl152" xfId="147"/>
    <cellStyle name="xl152 2" xfId="148"/>
    <cellStyle name="xl153" xfId="149"/>
    <cellStyle name="xl153 2" xfId="150"/>
    <cellStyle name="xl154" xfId="151"/>
    <cellStyle name="xl154 2" xfId="152"/>
    <cellStyle name="xl155" xfId="153"/>
    <cellStyle name="xl155 2" xfId="154"/>
    <cellStyle name="xl156" xfId="155"/>
    <cellStyle name="xl156 2" xfId="156"/>
    <cellStyle name="xl157" xfId="157"/>
    <cellStyle name="xl157 2" xfId="158"/>
    <cellStyle name="xl158" xfId="159"/>
    <cellStyle name="xl158 2" xfId="160"/>
    <cellStyle name="xl159" xfId="161"/>
    <cellStyle name="xl159 2" xfId="162"/>
    <cellStyle name="xl160" xfId="163"/>
    <cellStyle name="xl160 2" xfId="164"/>
    <cellStyle name="xl161" xfId="165"/>
    <cellStyle name="xl161 2" xfId="166"/>
    <cellStyle name="xl162" xfId="167"/>
    <cellStyle name="xl162 2" xfId="168"/>
    <cellStyle name="xl163" xfId="169"/>
    <cellStyle name="xl163 2" xfId="170"/>
    <cellStyle name="xl164" xfId="171"/>
    <cellStyle name="xl164 2" xfId="172"/>
    <cellStyle name="xl165" xfId="173"/>
    <cellStyle name="xl165 2" xfId="174"/>
    <cellStyle name="xl166" xfId="175"/>
    <cellStyle name="xl166 2" xfId="176"/>
    <cellStyle name="xl167" xfId="177"/>
    <cellStyle name="xl167 2" xfId="178"/>
    <cellStyle name="xl168" xfId="179"/>
    <cellStyle name="xl168 2" xfId="180"/>
    <cellStyle name="xl169" xfId="181"/>
    <cellStyle name="xl169 2" xfId="182"/>
    <cellStyle name="xl170" xfId="183"/>
    <cellStyle name="xl170 2" xfId="184"/>
    <cellStyle name="xl171" xfId="185"/>
    <cellStyle name="xl171 2" xfId="186"/>
    <cellStyle name="xl172" xfId="187"/>
    <cellStyle name="xl172 2" xfId="188"/>
    <cellStyle name="xl173" xfId="189"/>
    <cellStyle name="xl173 2" xfId="190"/>
    <cellStyle name="xl174" xfId="191"/>
    <cellStyle name="xl174 2" xfId="192"/>
    <cellStyle name="xl175" xfId="193"/>
    <cellStyle name="xl175 2" xfId="194"/>
    <cellStyle name="xl176" xfId="195"/>
    <cellStyle name="xl176 2" xfId="196"/>
    <cellStyle name="xl177" xfId="197"/>
    <cellStyle name="xl177 2" xfId="198"/>
    <cellStyle name="xl178" xfId="199"/>
    <cellStyle name="xl178 2" xfId="200"/>
    <cellStyle name="xl179" xfId="201"/>
    <cellStyle name="xl179 2" xfId="202"/>
    <cellStyle name="xl180" xfId="203"/>
    <cellStyle name="xl180 2" xfId="204"/>
    <cellStyle name="xl181" xfId="205"/>
    <cellStyle name="xl181 2" xfId="206"/>
    <cellStyle name="xl182" xfId="207"/>
    <cellStyle name="xl182 2" xfId="208"/>
    <cellStyle name="xl183" xfId="209"/>
    <cellStyle name="xl184" xfId="210"/>
    <cellStyle name="xl185" xfId="211"/>
    <cellStyle name="xl186" xfId="212"/>
    <cellStyle name="xl187" xfId="213"/>
    <cellStyle name="xl188" xfId="214"/>
    <cellStyle name="xl189" xfId="215"/>
    <cellStyle name="xl190" xfId="216"/>
    <cellStyle name="xl191" xfId="217"/>
    <cellStyle name="xl192" xfId="218"/>
    <cellStyle name="xl193" xfId="219"/>
    <cellStyle name="xl194" xfId="220"/>
    <cellStyle name="xl195" xfId="221"/>
    <cellStyle name="xl196" xfId="222"/>
    <cellStyle name="xl197" xfId="223"/>
    <cellStyle name="xl198" xfId="224"/>
    <cellStyle name="xl199" xfId="225"/>
    <cellStyle name="xl200" xfId="226"/>
    <cellStyle name="xl21" xfId="16"/>
    <cellStyle name="xl21 2" xfId="17"/>
    <cellStyle name="xl22" xfId="18"/>
    <cellStyle name="xl22 2" xfId="227"/>
    <cellStyle name="xl23" xfId="19"/>
    <cellStyle name="xl23 2" xfId="228"/>
    <cellStyle name="xl24" xfId="20"/>
    <cellStyle name="xl24 2" xfId="229"/>
    <cellStyle name="xl25" xfId="21"/>
    <cellStyle name="xl25 2" xfId="230"/>
    <cellStyle name="xl26" xfId="22"/>
    <cellStyle name="xl26 2" xfId="231"/>
    <cellStyle name="xl27" xfId="23"/>
    <cellStyle name="xl27 2" xfId="232"/>
    <cellStyle name="xl28" xfId="24"/>
    <cellStyle name="xl28 2" xfId="233"/>
    <cellStyle name="xl29" xfId="25"/>
    <cellStyle name="xl29 2" xfId="234"/>
    <cellStyle name="xl30" xfId="26"/>
    <cellStyle name="xl30 2" xfId="235"/>
    <cellStyle name="xl31" xfId="27"/>
    <cellStyle name="xl31 2" xfId="236"/>
    <cellStyle name="xl32" xfId="28"/>
    <cellStyle name="xl33" xfId="29"/>
    <cellStyle name="xl33 2" xfId="237"/>
    <cellStyle name="xl34" xfId="30"/>
    <cellStyle name="xl34 2" xfId="238"/>
    <cellStyle name="xl35" xfId="31"/>
    <cellStyle name="xl35 2" xfId="239"/>
    <cellStyle name="xl36" xfId="32"/>
    <cellStyle name="xl36 2" xfId="240"/>
    <cellStyle name="xl37" xfId="4"/>
    <cellStyle name="xl37 2" xfId="241"/>
    <cellStyle name="xl38" xfId="3"/>
    <cellStyle name="xl38 2" xfId="242"/>
    <cellStyle name="xl39" xfId="33"/>
    <cellStyle name="xl39 2" xfId="243"/>
    <cellStyle name="xl40" xfId="244"/>
    <cellStyle name="xl40 2" xfId="245"/>
    <cellStyle name="xl41" xfId="246"/>
    <cellStyle name="xl41 2" xfId="247"/>
    <cellStyle name="xl42" xfId="34"/>
    <cellStyle name="xl42 2" xfId="248"/>
    <cellStyle name="xl43" xfId="249"/>
    <cellStyle name="xl43 2" xfId="250"/>
    <cellStyle name="xl44" xfId="251"/>
    <cellStyle name="xl44 2" xfId="252"/>
    <cellStyle name="xl45" xfId="253"/>
    <cellStyle name="xl45 2" xfId="254"/>
    <cellStyle name="xl45 3" xfId="255"/>
    <cellStyle name="xl46" xfId="256"/>
    <cellStyle name="xl46 2" xfId="257"/>
    <cellStyle name="xl46 3" xfId="258"/>
    <cellStyle name="xl47" xfId="259"/>
    <cellStyle name="xl47 2" xfId="260"/>
    <cellStyle name="xl48" xfId="261"/>
    <cellStyle name="xl48 2" xfId="262"/>
    <cellStyle name="xl48 3" xfId="263"/>
    <cellStyle name="xl49" xfId="264"/>
    <cellStyle name="xl49 2" xfId="265"/>
    <cellStyle name="xl50" xfId="266"/>
    <cellStyle name="xl50 2" xfId="267"/>
    <cellStyle name="xl51" xfId="268"/>
    <cellStyle name="xl51 2" xfId="269"/>
    <cellStyle name="xl52" xfId="270"/>
    <cellStyle name="xl52 2" xfId="271"/>
    <cellStyle name="xl53" xfId="272"/>
    <cellStyle name="xl53 2" xfId="273"/>
    <cellStyle name="xl54" xfId="274"/>
    <cellStyle name="xl54 2" xfId="275"/>
    <cellStyle name="xl55" xfId="276"/>
    <cellStyle name="xl55 2" xfId="277"/>
    <cellStyle name="xl56" xfId="278"/>
    <cellStyle name="xl56 2" xfId="279"/>
    <cellStyle name="xl56 3" xfId="280"/>
    <cellStyle name="xl57" xfId="281"/>
    <cellStyle name="xl57 2" xfId="282"/>
    <cellStyle name="xl58" xfId="283"/>
    <cellStyle name="xl58 2" xfId="284"/>
    <cellStyle name="xl59" xfId="285"/>
    <cellStyle name="xl59 2" xfId="286"/>
    <cellStyle name="xl60" xfId="287"/>
    <cellStyle name="xl60 2" xfId="288"/>
    <cellStyle name="xl61" xfId="289"/>
    <cellStyle name="xl61 2" xfId="290"/>
    <cellStyle name="xl62" xfId="291"/>
    <cellStyle name="xl62 2" xfId="292"/>
    <cellStyle name="xl63" xfId="293"/>
    <cellStyle name="xl63 2" xfId="294"/>
    <cellStyle name="xl64" xfId="295"/>
    <cellStyle name="xl64 2" xfId="296"/>
    <cellStyle name="xl65" xfId="297"/>
    <cellStyle name="xl65 2" xfId="298"/>
    <cellStyle name="xl66" xfId="299"/>
    <cellStyle name="xl66 2" xfId="300"/>
    <cellStyle name="xl67" xfId="301"/>
    <cellStyle name="xl67 2" xfId="302"/>
    <cellStyle name="xl68" xfId="303"/>
    <cellStyle name="xl68 2" xfId="304"/>
    <cellStyle name="xl69" xfId="305"/>
    <cellStyle name="xl69 2" xfId="306"/>
    <cellStyle name="xl70" xfId="307"/>
    <cellStyle name="xl70 2" xfId="308"/>
    <cellStyle name="xl71" xfId="309"/>
    <cellStyle name="xl71 2" xfId="310"/>
    <cellStyle name="xl72" xfId="311"/>
    <cellStyle name="xl72 2" xfId="312"/>
    <cellStyle name="xl73" xfId="313"/>
    <cellStyle name="xl73 2" xfId="314"/>
    <cellStyle name="xl74" xfId="315"/>
    <cellStyle name="xl74 2" xfId="316"/>
    <cellStyle name="xl75" xfId="317"/>
    <cellStyle name="xl75 2" xfId="318"/>
    <cellStyle name="xl75 3" xfId="319"/>
    <cellStyle name="xl76" xfId="320"/>
    <cellStyle name="xl76 2" xfId="321"/>
    <cellStyle name="xl77" xfId="322"/>
    <cellStyle name="xl77 2" xfId="323"/>
    <cellStyle name="xl78" xfId="324"/>
    <cellStyle name="xl78 2" xfId="325"/>
    <cellStyle name="xl79" xfId="326"/>
    <cellStyle name="xl79 2" xfId="327"/>
    <cellStyle name="xl80" xfId="328"/>
    <cellStyle name="xl80 2" xfId="329"/>
    <cellStyle name="xl81" xfId="330"/>
    <cellStyle name="xl81 2" xfId="331"/>
    <cellStyle name="xl82" xfId="332"/>
    <cellStyle name="xl82 2" xfId="333"/>
    <cellStyle name="xl83" xfId="334"/>
    <cellStyle name="xl83 2" xfId="335"/>
    <cellStyle name="xl84" xfId="336"/>
    <cellStyle name="xl84 2" xfId="337"/>
    <cellStyle name="xl85" xfId="338"/>
    <cellStyle name="xl85 2" xfId="339"/>
    <cellStyle name="xl86" xfId="340"/>
    <cellStyle name="xl86 2" xfId="341"/>
    <cellStyle name="xl87" xfId="342"/>
    <cellStyle name="xl87 2" xfId="343"/>
    <cellStyle name="xl88" xfId="344"/>
    <cellStyle name="xl88 2" xfId="345"/>
    <cellStyle name="xl89" xfId="346"/>
    <cellStyle name="xl89 2" xfId="347"/>
    <cellStyle name="xl90" xfId="348"/>
    <cellStyle name="xl90 2" xfId="349"/>
    <cellStyle name="xl91" xfId="350"/>
    <cellStyle name="xl91 2" xfId="351"/>
    <cellStyle name="xl92" xfId="352"/>
    <cellStyle name="xl92 2" xfId="353"/>
    <cellStyle name="xl93" xfId="354"/>
    <cellStyle name="xl93 2" xfId="355"/>
    <cellStyle name="xl94" xfId="356"/>
    <cellStyle name="xl94 2" xfId="357"/>
    <cellStyle name="xl95" xfId="358"/>
    <cellStyle name="xl95 2" xfId="359"/>
    <cellStyle name="xl96" xfId="360"/>
    <cellStyle name="xl96 2" xfId="361"/>
    <cellStyle name="xl97" xfId="362"/>
    <cellStyle name="xl97 2" xfId="363"/>
    <cellStyle name="xl98" xfId="364"/>
    <cellStyle name="xl98 2" xfId="365"/>
    <cellStyle name="xl99" xfId="366"/>
    <cellStyle name="xl99 2" xfId="367"/>
    <cellStyle name="Обычный 2" xfId="5"/>
    <cellStyle name="Обычный 2 2" xfId="35"/>
    <cellStyle name="Обычный 3" xfId="36"/>
    <cellStyle name="Обычный 3 2" xfId="368"/>
    <cellStyle name="Обычный 4" xfId="37"/>
    <cellStyle name="Обычный 5" xfId="38"/>
    <cellStyle name="Обычный 6" xfId="39"/>
    <cellStyle name="Обычный 7" xfId="40"/>
    <cellStyle name="Примечание 2" xfId="369"/>
    <cellStyle name="Стиль 1" xfId="370"/>
    <cellStyle name="Финансовый 2" xfId="3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tabSelected="1" zoomScale="85" zoomScaleNormal="85" workbookViewId="0">
      <pane ySplit="4" topLeftCell="A5" activePane="bottomLeft" state="frozen"/>
      <selection pane="bottomLeft" activeCell="A3" sqref="A3"/>
    </sheetView>
  </sheetViews>
  <sheetFormatPr defaultRowHeight="14.25" x14ac:dyDescent="0.2"/>
  <cols>
    <col min="1" max="1" width="45.83203125" style="1" customWidth="1"/>
    <col min="2" max="2" width="6.1640625" style="1" customWidth="1"/>
    <col min="3" max="3" width="6.33203125" style="1" customWidth="1"/>
    <col min="4" max="8" width="25" style="1" customWidth="1"/>
    <col min="9" max="12" width="21.83203125" style="1" customWidth="1"/>
    <col min="13" max="13" width="25.5" style="1" customWidth="1"/>
    <col min="14" max="14" width="26.1640625" style="1" customWidth="1"/>
    <col min="15" max="16384" width="9.33203125" style="1"/>
  </cols>
  <sheetData>
    <row r="1" spans="1:14" ht="32.25" customHeight="1" x14ac:dyDescent="0.2">
      <c r="A1" s="21" t="s">
        <v>110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5" customHeight="1" x14ac:dyDescent="0.2">
      <c r="A2" s="22" t="s">
        <v>104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56.25" customHeight="1" x14ac:dyDescent="0.2">
      <c r="A3" s="13" t="s">
        <v>103</v>
      </c>
      <c r="B3" s="13" t="s">
        <v>102</v>
      </c>
      <c r="C3" s="13" t="s">
        <v>101</v>
      </c>
      <c r="D3" s="13" t="s">
        <v>111</v>
      </c>
      <c r="E3" s="13" t="s">
        <v>112</v>
      </c>
      <c r="F3" s="13" t="s">
        <v>113</v>
      </c>
      <c r="G3" s="13" t="s">
        <v>114</v>
      </c>
      <c r="H3" s="13" t="s">
        <v>115</v>
      </c>
      <c r="I3" s="13" t="s">
        <v>116</v>
      </c>
      <c r="J3" s="13" t="s">
        <v>117</v>
      </c>
      <c r="K3" s="13" t="s">
        <v>107</v>
      </c>
      <c r="L3" s="13" t="s">
        <v>118</v>
      </c>
      <c r="M3" s="13" t="s">
        <v>119</v>
      </c>
      <c r="N3" s="13" t="s">
        <v>120</v>
      </c>
    </row>
    <row r="4" spans="1:14" ht="14.45" customHeight="1" x14ac:dyDescent="0.2">
      <c r="A4" s="13" t="s">
        <v>100</v>
      </c>
      <c r="B4" s="13" t="s">
        <v>99</v>
      </c>
      <c r="C4" s="13" t="s">
        <v>98</v>
      </c>
      <c r="D4" s="13" t="s">
        <v>97</v>
      </c>
      <c r="E4" s="13" t="s">
        <v>96</v>
      </c>
      <c r="F4" s="13"/>
      <c r="G4" s="13" t="s">
        <v>95</v>
      </c>
      <c r="H4" s="13" t="s">
        <v>94</v>
      </c>
      <c r="I4" s="13" t="s">
        <v>93</v>
      </c>
      <c r="J4" s="13" t="s">
        <v>92</v>
      </c>
      <c r="K4" s="13" t="s">
        <v>27</v>
      </c>
      <c r="L4" s="13" t="s">
        <v>20</v>
      </c>
      <c r="M4" s="13" t="s">
        <v>14</v>
      </c>
      <c r="N4" s="13" t="s">
        <v>10</v>
      </c>
    </row>
    <row r="5" spans="1:14" ht="15" customHeight="1" x14ac:dyDescent="0.2">
      <c r="A5" s="19" t="s">
        <v>91</v>
      </c>
      <c r="B5" s="18" t="s">
        <v>6</v>
      </c>
      <c r="C5" s="18" t="s">
        <v>8</v>
      </c>
      <c r="D5" s="15">
        <f>SUM(D6:D14)</f>
        <v>2586293947.52</v>
      </c>
      <c r="E5" s="15">
        <f>SUM(E6:E14)</f>
        <v>2780092787.6400003</v>
      </c>
      <c r="F5" s="15">
        <f>SUM(F6:F14)</f>
        <v>5450625533.29</v>
      </c>
      <c r="G5" s="15">
        <f>SUM(G6:G14)</f>
        <v>2963277838.3450999</v>
      </c>
      <c r="H5" s="15">
        <f>SUM(H6:H14)</f>
        <v>5769619278.0200005</v>
      </c>
      <c r="I5" s="15">
        <f t="shared" ref="I5:I11" si="0">H5-D5</f>
        <v>3183325330.5000005</v>
      </c>
      <c r="J5" s="16">
        <f t="shared" ref="J5:J11" si="1">IFERROR(H5/D5,"-")</f>
        <v>2.2308443645984224</v>
      </c>
      <c r="K5" s="17">
        <f t="shared" ref="K5:K39" si="2">H5-G5</f>
        <v>2806341439.6749005</v>
      </c>
      <c r="L5" s="16">
        <f>IFERROR(H5/G5,"-")</f>
        <v>1.947039593574579</v>
      </c>
      <c r="M5" s="15">
        <f>SUM(M6:M14)</f>
        <v>7226223476.6999998</v>
      </c>
      <c r="N5" s="15">
        <f>SUM(N6:N14)</f>
        <v>10904842448.85</v>
      </c>
    </row>
    <row r="6" spans="1:14" ht="64.5" customHeight="1" x14ac:dyDescent="0.2">
      <c r="A6" s="14" t="s">
        <v>90</v>
      </c>
      <c r="B6" s="13" t="s">
        <v>6</v>
      </c>
      <c r="C6" s="13" t="s">
        <v>4</v>
      </c>
      <c r="D6" s="10">
        <v>6513688.9400000004</v>
      </c>
      <c r="E6" s="10">
        <v>7713701</v>
      </c>
      <c r="F6" s="10">
        <v>7713701</v>
      </c>
      <c r="G6" s="10">
        <v>7702277.5800000001</v>
      </c>
      <c r="H6" s="10">
        <v>7786278</v>
      </c>
      <c r="I6" s="10">
        <f t="shared" si="0"/>
        <v>1272589.0599999996</v>
      </c>
      <c r="J6" s="11">
        <f t="shared" si="1"/>
        <v>1.1953714817705126</v>
      </c>
      <c r="K6" s="12">
        <f t="shared" si="2"/>
        <v>84000.419999999925</v>
      </c>
      <c r="L6" s="11">
        <f t="shared" ref="L6:L72" si="3">IFERROR(H6/G6,"-")</f>
        <v>1.0109059195968371</v>
      </c>
      <c r="M6" s="10">
        <v>7786278</v>
      </c>
      <c r="N6" s="10">
        <v>7786278</v>
      </c>
    </row>
    <row r="7" spans="1:14" ht="80.099999999999994" customHeight="1" x14ac:dyDescent="0.2">
      <c r="A7" s="14" t="s">
        <v>89</v>
      </c>
      <c r="B7" s="13" t="s">
        <v>6</v>
      </c>
      <c r="C7" s="13" t="s">
        <v>1</v>
      </c>
      <c r="D7" s="10">
        <v>173300405.84000003</v>
      </c>
      <c r="E7" s="10">
        <v>187028665</v>
      </c>
      <c r="F7" s="10">
        <v>187028665</v>
      </c>
      <c r="G7" s="10">
        <v>185910954.17999998</v>
      </c>
      <c r="H7" s="10">
        <v>179593245</v>
      </c>
      <c r="I7" s="10">
        <f t="shared" si="0"/>
        <v>6292839.1599999666</v>
      </c>
      <c r="J7" s="11">
        <f t="shared" si="1"/>
        <v>1.0363117393147356</v>
      </c>
      <c r="K7" s="12">
        <f t="shared" si="2"/>
        <v>-6317709.1799999774</v>
      </c>
      <c r="L7" s="11">
        <f t="shared" si="3"/>
        <v>0.96601755282325574</v>
      </c>
      <c r="M7" s="10">
        <v>179593245</v>
      </c>
      <c r="N7" s="10">
        <v>179593245</v>
      </c>
    </row>
    <row r="8" spans="1:14" ht="96.6" customHeight="1" x14ac:dyDescent="0.2">
      <c r="A8" s="14" t="s">
        <v>88</v>
      </c>
      <c r="B8" s="13" t="s">
        <v>6</v>
      </c>
      <c r="C8" s="13" t="s">
        <v>13</v>
      </c>
      <c r="D8" s="10">
        <v>361172821.90000004</v>
      </c>
      <c r="E8" s="10">
        <v>361705966</v>
      </c>
      <c r="F8" s="10">
        <v>411504563</v>
      </c>
      <c r="G8" s="10">
        <v>410254619.14000005</v>
      </c>
      <c r="H8" s="10">
        <v>409837048</v>
      </c>
      <c r="I8" s="10">
        <f t="shared" si="0"/>
        <v>48664226.099999964</v>
      </c>
      <c r="J8" s="11">
        <f t="shared" si="1"/>
        <v>1.1347394464622089</v>
      </c>
      <c r="K8" s="12">
        <f t="shared" si="2"/>
        <v>-417571.1400000453</v>
      </c>
      <c r="L8" s="11">
        <f t="shared" si="3"/>
        <v>0.99898216590254274</v>
      </c>
      <c r="M8" s="10">
        <v>409837048</v>
      </c>
      <c r="N8" s="10">
        <v>409837048</v>
      </c>
    </row>
    <row r="9" spans="1:14" ht="15" customHeight="1" x14ac:dyDescent="0.2">
      <c r="A9" s="14" t="s">
        <v>87</v>
      </c>
      <c r="B9" s="13" t="s">
        <v>6</v>
      </c>
      <c r="C9" s="13" t="s">
        <v>19</v>
      </c>
      <c r="D9" s="10">
        <v>449814634.54999995</v>
      </c>
      <c r="E9" s="10">
        <v>348061681</v>
      </c>
      <c r="F9" s="10">
        <v>377709025.99000001</v>
      </c>
      <c r="G9" s="10">
        <v>374049648.05050004</v>
      </c>
      <c r="H9" s="10">
        <v>368875463</v>
      </c>
      <c r="I9" s="10">
        <f t="shared" si="0"/>
        <v>-80939171.549999952</v>
      </c>
      <c r="J9" s="11">
        <f t="shared" si="1"/>
        <v>0.82006105330260659</v>
      </c>
      <c r="K9" s="12">
        <f t="shared" si="2"/>
        <v>-5174185.0505000353</v>
      </c>
      <c r="L9" s="11">
        <f t="shared" si="3"/>
        <v>0.98616711691224079</v>
      </c>
      <c r="M9" s="10">
        <v>365919268</v>
      </c>
      <c r="N9" s="10">
        <v>363030268</v>
      </c>
    </row>
    <row r="10" spans="1:14" ht="64.5" customHeight="1" x14ac:dyDescent="0.2">
      <c r="A10" s="14" t="s">
        <v>86</v>
      </c>
      <c r="B10" s="13" t="s">
        <v>6</v>
      </c>
      <c r="C10" s="13" t="s">
        <v>26</v>
      </c>
      <c r="D10" s="10">
        <v>157093419.81999999</v>
      </c>
      <c r="E10" s="10">
        <v>162499241</v>
      </c>
      <c r="F10" s="10">
        <v>157576444.88</v>
      </c>
      <c r="G10" s="10">
        <v>157289704.6424</v>
      </c>
      <c r="H10" s="10">
        <v>171851327</v>
      </c>
      <c r="I10" s="10">
        <f t="shared" si="0"/>
        <v>14757907.180000007</v>
      </c>
      <c r="J10" s="11">
        <f t="shared" si="1"/>
        <v>1.0939435095175205</v>
      </c>
      <c r="K10" s="12">
        <f t="shared" si="2"/>
        <v>14561622.357600003</v>
      </c>
      <c r="L10" s="11">
        <f t="shared" si="3"/>
        <v>1.0925783565472771</v>
      </c>
      <c r="M10" s="10">
        <v>171851327</v>
      </c>
      <c r="N10" s="10">
        <v>171851327</v>
      </c>
    </row>
    <row r="11" spans="1:14" ht="32.25" customHeight="1" x14ac:dyDescent="0.2">
      <c r="A11" s="14" t="s">
        <v>85</v>
      </c>
      <c r="B11" s="13" t="s">
        <v>6</v>
      </c>
      <c r="C11" s="13" t="s">
        <v>46</v>
      </c>
      <c r="D11" s="10">
        <v>46339894.270000003</v>
      </c>
      <c r="E11" s="10">
        <v>306827039</v>
      </c>
      <c r="F11" s="10">
        <v>306827039</v>
      </c>
      <c r="G11" s="10">
        <v>301429804.57999998</v>
      </c>
      <c r="H11" s="10">
        <v>328447659</v>
      </c>
      <c r="I11" s="10">
        <f t="shared" si="0"/>
        <v>282107764.73000002</v>
      </c>
      <c r="J11" s="11">
        <f t="shared" si="1"/>
        <v>7.0877947430413935</v>
      </c>
      <c r="K11" s="12">
        <f t="shared" si="2"/>
        <v>27017854.420000017</v>
      </c>
      <c r="L11" s="11">
        <f t="shared" si="3"/>
        <v>1.0896323257006573</v>
      </c>
      <c r="M11" s="10">
        <v>49277459</v>
      </c>
      <c r="N11" s="10">
        <v>49277459</v>
      </c>
    </row>
    <row r="12" spans="1:14" ht="32.25" customHeight="1" x14ac:dyDescent="0.2">
      <c r="A12" s="14" t="s">
        <v>109</v>
      </c>
      <c r="B12" s="13" t="s">
        <v>6</v>
      </c>
      <c r="C12" s="20" t="s">
        <v>42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/>
      <c r="J12" s="11"/>
      <c r="K12" s="12"/>
      <c r="L12" s="11"/>
      <c r="M12" s="10">
        <v>0</v>
      </c>
      <c r="N12" s="10">
        <v>0</v>
      </c>
    </row>
    <row r="13" spans="1:14" ht="15" customHeight="1" x14ac:dyDescent="0.2">
      <c r="A13" s="14" t="s">
        <v>84</v>
      </c>
      <c r="B13" s="13" t="s">
        <v>6</v>
      </c>
      <c r="C13" s="13" t="s">
        <v>20</v>
      </c>
      <c r="D13" s="10">
        <v>0</v>
      </c>
      <c r="E13" s="10">
        <v>270000000</v>
      </c>
      <c r="F13" s="10">
        <v>310919827.60000002</v>
      </c>
      <c r="G13" s="10">
        <v>0</v>
      </c>
      <c r="H13" s="10">
        <v>520000000</v>
      </c>
      <c r="I13" s="10">
        <f>H13-D13</f>
        <v>520000000</v>
      </c>
      <c r="J13" s="11" t="str">
        <f>IFERROR(H13/D13,"-")</f>
        <v>-</v>
      </c>
      <c r="K13" s="12">
        <f t="shared" si="2"/>
        <v>520000000</v>
      </c>
      <c r="L13" s="11" t="str">
        <f t="shared" si="3"/>
        <v>-</v>
      </c>
      <c r="M13" s="10">
        <v>270000000</v>
      </c>
      <c r="N13" s="10">
        <v>270000000</v>
      </c>
    </row>
    <row r="14" spans="1:14" ht="15" customHeight="1" x14ac:dyDescent="0.2">
      <c r="A14" s="14" t="s">
        <v>83</v>
      </c>
      <c r="B14" s="13" t="s">
        <v>6</v>
      </c>
      <c r="C14" s="13" t="s">
        <v>10</v>
      </c>
      <c r="D14" s="10">
        <v>1392059082.2</v>
      </c>
      <c r="E14" s="10">
        <v>1136256494.6400001</v>
      </c>
      <c r="F14" s="10">
        <v>3691346266.8200002</v>
      </c>
      <c r="G14" s="10">
        <v>1526640830.1722</v>
      </c>
      <c r="H14" s="10">
        <v>3783228258.02</v>
      </c>
      <c r="I14" s="10">
        <f>H14-D14</f>
        <v>2391169175.8199997</v>
      </c>
      <c r="J14" s="11">
        <f>IFERROR(H14/D14,"-")</f>
        <v>2.71772104100712</v>
      </c>
      <c r="K14" s="12">
        <f t="shared" si="2"/>
        <v>2256587427.8478003</v>
      </c>
      <c r="L14" s="11">
        <f t="shared" si="3"/>
        <v>2.4781390509470813</v>
      </c>
      <c r="M14" s="10">
        <v>5771958851.6999998</v>
      </c>
      <c r="N14" s="10">
        <v>9453466823.8500004</v>
      </c>
    </row>
    <row r="15" spans="1:14" ht="15" customHeight="1" x14ac:dyDescent="0.2">
      <c r="A15" s="19" t="s">
        <v>82</v>
      </c>
      <c r="B15" s="18" t="s">
        <v>4</v>
      </c>
      <c r="C15" s="18" t="s">
        <v>8</v>
      </c>
      <c r="D15" s="15">
        <f>SUM(D16:D18)</f>
        <v>7308175623.4599991</v>
      </c>
      <c r="E15" s="15">
        <f>SUM(E16:E18)</f>
        <v>201685914.93000001</v>
      </c>
      <c r="F15" s="15">
        <f>SUM(F16:F18)</f>
        <v>5128201370.3299999</v>
      </c>
      <c r="G15" s="15">
        <f>SUM(G16:G18)</f>
        <v>5026418130.3834</v>
      </c>
      <c r="H15" s="15">
        <f>SUM(H16:H18)</f>
        <v>191498207.31</v>
      </c>
      <c r="I15" s="15">
        <f>H15-D15</f>
        <v>-7116677416.1499987</v>
      </c>
      <c r="J15" s="16">
        <f>IFERROR(H15/D15,"-")</f>
        <v>2.6203284810954866E-2</v>
      </c>
      <c r="K15" s="17">
        <f t="shared" si="2"/>
        <v>-4834919923.0733995</v>
      </c>
      <c r="L15" s="16">
        <f t="shared" si="3"/>
        <v>3.8098344057857579E-2</v>
      </c>
      <c r="M15" s="15">
        <f t="shared" ref="M15:N15" si="4">SUM(M16:M18)</f>
        <v>199746395.74000001</v>
      </c>
      <c r="N15" s="15">
        <f t="shared" si="4"/>
        <v>204449121.86000001</v>
      </c>
    </row>
    <row r="16" spans="1:14" ht="32.25" customHeight="1" x14ac:dyDescent="0.2">
      <c r="A16" s="14" t="s">
        <v>81</v>
      </c>
      <c r="B16" s="13" t="s">
        <v>4</v>
      </c>
      <c r="C16" s="13" t="s">
        <v>1</v>
      </c>
      <c r="D16" s="10">
        <v>111915902</v>
      </c>
      <c r="E16" s="10">
        <v>45813700</v>
      </c>
      <c r="F16" s="10">
        <v>45874900</v>
      </c>
      <c r="G16" s="10">
        <v>44957402</v>
      </c>
      <c r="H16" s="10">
        <v>51655100</v>
      </c>
      <c r="I16" s="10">
        <f>H16-D16</f>
        <v>-60260802</v>
      </c>
      <c r="J16" s="11">
        <f>IFERROR(H16/D16,"-")</f>
        <v>0.46155281847257057</v>
      </c>
      <c r="K16" s="12">
        <f t="shared" si="2"/>
        <v>6697698</v>
      </c>
      <c r="L16" s="11">
        <f t="shared" si="3"/>
        <v>1.1489787599381298</v>
      </c>
      <c r="M16" s="10">
        <v>56641100</v>
      </c>
      <c r="N16" s="10">
        <v>58704100</v>
      </c>
    </row>
    <row r="17" spans="1:14" ht="32.25" customHeight="1" x14ac:dyDescent="0.2">
      <c r="A17" s="14" t="s">
        <v>80</v>
      </c>
      <c r="B17" s="13" t="s">
        <v>4</v>
      </c>
      <c r="C17" s="13" t="s">
        <v>13</v>
      </c>
      <c r="D17" s="10">
        <v>213196659.78</v>
      </c>
      <c r="E17" s="10">
        <v>155872214.93000001</v>
      </c>
      <c r="F17" s="10">
        <v>152260998.08000001</v>
      </c>
      <c r="G17" s="10">
        <v>149996565.57839999</v>
      </c>
      <c r="H17" s="10">
        <v>139843107.31</v>
      </c>
      <c r="I17" s="10">
        <f>H17-D17</f>
        <v>-73353552.469999999</v>
      </c>
      <c r="J17" s="11">
        <f>IFERROR(H17/D17,"-")</f>
        <v>0.65593479491801443</v>
      </c>
      <c r="K17" s="12">
        <f t="shared" si="2"/>
        <v>-10153458.268399984</v>
      </c>
      <c r="L17" s="11">
        <f t="shared" si="3"/>
        <v>0.93230872834156331</v>
      </c>
      <c r="M17" s="10">
        <v>143105295.74000001</v>
      </c>
      <c r="N17" s="10">
        <v>145745021.86000001</v>
      </c>
    </row>
    <row r="18" spans="1:14" ht="32.25" customHeight="1" x14ac:dyDescent="0.2">
      <c r="A18" s="14" t="s">
        <v>108</v>
      </c>
      <c r="B18" s="13" t="s">
        <v>4</v>
      </c>
      <c r="C18" s="20" t="s">
        <v>34</v>
      </c>
      <c r="D18" s="10">
        <v>6983063061.6799994</v>
      </c>
      <c r="E18" s="10">
        <v>0</v>
      </c>
      <c r="F18" s="10">
        <v>4930065472.25</v>
      </c>
      <c r="G18" s="10">
        <v>4831464162.8050003</v>
      </c>
      <c r="H18" s="10">
        <v>0</v>
      </c>
      <c r="I18" s="10"/>
      <c r="J18" s="11"/>
      <c r="K18" s="12"/>
      <c r="L18" s="11"/>
      <c r="M18" s="10">
        <v>0</v>
      </c>
      <c r="N18" s="10">
        <v>0</v>
      </c>
    </row>
    <row r="19" spans="1:14" ht="32.25" customHeight="1" x14ac:dyDescent="0.2">
      <c r="A19" s="19" t="s">
        <v>79</v>
      </c>
      <c r="B19" s="18" t="s">
        <v>1</v>
      </c>
      <c r="C19" s="18" t="s">
        <v>8</v>
      </c>
      <c r="D19" s="15">
        <f>SUM(D20:D23)</f>
        <v>1123728987.0899999</v>
      </c>
      <c r="E19" s="15">
        <f>SUM(E20:E23)</f>
        <v>1196616700</v>
      </c>
      <c r="F19" s="15">
        <f>SUM(F20:F23)</f>
        <v>1545904729</v>
      </c>
      <c r="G19" s="15">
        <f>SUM(G20:G23)</f>
        <v>1588063904.1602001</v>
      </c>
      <c r="H19" s="15">
        <f>SUM(H20:H23)</f>
        <v>1425724884</v>
      </c>
      <c r="I19" s="15">
        <f t="shared" ref="I19:I25" si="5">H19-D19</f>
        <v>301995896.91000009</v>
      </c>
      <c r="J19" s="16">
        <f t="shared" ref="J19:J25" si="6">IFERROR(H19/D19,"-")</f>
        <v>1.2687444218129911</v>
      </c>
      <c r="K19" s="17">
        <f t="shared" si="2"/>
        <v>-162339020.16020012</v>
      </c>
      <c r="L19" s="16">
        <f t="shared" si="3"/>
        <v>0.89777551159312552</v>
      </c>
      <c r="M19" s="15">
        <f>SUM(M20:M23)</f>
        <v>1402850569</v>
      </c>
      <c r="N19" s="15">
        <f>SUM(N20:N23)</f>
        <v>1402860569</v>
      </c>
    </row>
    <row r="20" spans="1:14" ht="66.75" customHeight="1" x14ac:dyDescent="0.2">
      <c r="A20" s="14" t="s">
        <v>105</v>
      </c>
      <c r="B20" s="13" t="s">
        <v>1</v>
      </c>
      <c r="C20" s="20" t="s">
        <v>34</v>
      </c>
      <c r="D20" s="10">
        <v>21843189.18</v>
      </c>
      <c r="E20" s="10">
        <v>240000</v>
      </c>
      <c r="F20" s="10">
        <v>6155114</v>
      </c>
      <c r="G20" s="10">
        <v>6032011.7199999997</v>
      </c>
      <c r="H20" s="10">
        <v>240000</v>
      </c>
      <c r="I20" s="10">
        <f t="shared" si="5"/>
        <v>-21603189.18</v>
      </c>
      <c r="J20" s="11">
        <f t="shared" si="6"/>
        <v>1.0987406555987169E-2</v>
      </c>
      <c r="K20" s="12">
        <f t="shared" si="2"/>
        <v>-5792011.7199999997</v>
      </c>
      <c r="L20" s="11">
        <f t="shared" si="3"/>
        <v>3.9787721102106877E-2</v>
      </c>
      <c r="M20" s="10">
        <v>240000</v>
      </c>
      <c r="N20" s="10">
        <v>240000</v>
      </c>
    </row>
    <row r="21" spans="1:14" ht="64.5" customHeight="1" x14ac:dyDescent="0.2">
      <c r="A21" s="14" t="s">
        <v>78</v>
      </c>
      <c r="B21" s="13" t="s">
        <v>1</v>
      </c>
      <c r="C21" s="13" t="s">
        <v>27</v>
      </c>
      <c r="D21" s="10">
        <v>710698028.2299999</v>
      </c>
      <c r="E21" s="10">
        <v>738675258</v>
      </c>
      <c r="F21" s="10">
        <v>849217251.30999994</v>
      </c>
      <c r="G21" s="10">
        <v>943484859.30380011</v>
      </c>
      <c r="H21" s="10">
        <v>800180398</v>
      </c>
      <c r="I21" s="10">
        <f t="shared" si="5"/>
        <v>89482369.7700001</v>
      </c>
      <c r="J21" s="11">
        <f t="shared" si="6"/>
        <v>1.1259077220079767</v>
      </c>
      <c r="K21" s="12">
        <f t="shared" si="2"/>
        <v>-143304461.30380011</v>
      </c>
      <c r="L21" s="11">
        <f t="shared" si="3"/>
        <v>0.8481115410696205</v>
      </c>
      <c r="M21" s="10">
        <v>777296083</v>
      </c>
      <c r="N21" s="10">
        <v>777296083</v>
      </c>
    </row>
    <row r="22" spans="1:14" ht="15" customHeight="1" x14ac:dyDescent="0.2">
      <c r="A22" s="14" t="s">
        <v>77</v>
      </c>
      <c r="B22" s="13" t="s">
        <v>1</v>
      </c>
      <c r="C22" s="13" t="s">
        <v>20</v>
      </c>
      <c r="D22" s="10">
        <v>1210000</v>
      </c>
      <c r="E22" s="10">
        <v>2200000</v>
      </c>
      <c r="F22" s="10">
        <v>2200000</v>
      </c>
      <c r="G22" s="10">
        <v>2156000</v>
      </c>
      <c r="H22" s="10">
        <v>650000</v>
      </c>
      <c r="I22" s="10">
        <f t="shared" si="5"/>
        <v>-560000</v>
      </c>
      <c r="J22" s="11">
        <f t="shared" si="6"/>
        <v>0.53719008264462809</v>
      </c>
      <c r="K22" s="12">
        <f t="shared" si="2"/>
        <v>-1506000</v>
      </c>
      <c r="L22" s="11">
        <f t="shared" si="3"/>
        <v>0.30148423005565861</v>
      </c>
      <c r="M22" s="10">
        <v>660000</v>
      </c>
      <c r="N22" s="10">
        <v>670000</v>
      </c>
    </row>
    <row r="23" spans="1:14" ht="48.95" customHeight="1" x14ac:dyDescent="0.2">
      <c r="A23" s="14" t="s">
        <v>76</v>
      </c>
      <c r="B23" s="13" t="s">
        <v>1</v>
      </c>
      <c r="C23" s="13" t="s">
        <v>2</v>
      </c>
      <c r="D23" s="10">
        <v>389977769.68000001</v>
      </c>
      <c r="E23" s="10">
        <v>455501442</v>
      </c>
      <c r="F23" s="10">
        <v>688332363.69000006</v>
      </c>
      <c r="G23" s="10">
        <v>636391033.13639998</v>
      </c>
      <c r="H23" s="10">
        <v>624654486</v>
      </c>
      <c r="I23" s="10">
        <f t="shared" si="5"/>
        <v>234676716.31999999</v>
      </c>
      <c r="J23" s="11">
        <f t="shared" si="6"/>
        <v>1.6017694714049118</v>
      </c>
      <c r="K23" s="12">
        <f t="shared" si="2"/>
        <v>-11736547.136399984</v>
      </c>
      <c r="L23" s="11">
        <f t="shared" si="3"/>
        <v>0.98155764848137883</v>
      </c>
      <c r="M23" s="10">
        <v>624654486</v>
      </c>
      <c r="N23" s="10">
        <v>624654486</v>
      </c>
    </row>
    <row r="24" spans="1:14" ht="15" customHeight="1" x14ac:dyDescent="0.2">
      <c r="A24" s="19" t="s">
        <v>75</v>
      </c>
      <c r="B24" s="18" t="s">
        <v>13</v>
      </c>
      <c r="C24" s="18" t="s">
        <v>8</v>
      </c>
      <c r="D24" s="15">
        <f>SUM(D25:D35)</f>
        <v>25571150279.809998</v>
      </c>
      <c r="E24" s="15">
        <f>SUM(E25:E35)</f>
        <v>20239453270.990002</v>
      </c>
      <c r="F24" s="15">
        <f>SUM(F25:F35)</f>
        <v>24169638262.529999</v>
      </c>
      <c r="G24" s="15">
        <f>SUM(G25:G35)</f>
        <v>22757580072.4841</v>
      </c>
      <c r="H24" s="15">
        <f>SUM(H25:H35)</f>
        <v>17184781089.259998</v>
      </c>
      <c r="I24" s="15">
        <f t="shared" si="5"/>
        <v>-8386369190.5499992</v>
      </c>
      <c r="J24" s="16">
        <f t="shared" si="6"/>
        <v>0.67203785911924518</v>
      </c>
      <c r="K24" s="17">
        <f t="shared" si="2"/>
        <v>-5572798983.224102</v>
      </c>
      <c r="L24" s="16">
        <f t="shared" si="3"/>
        <v>0.75512339337159573</v>
      </c>
      <c r="M24" s="15">
        <f>SUM(M25:M35)</f>
        <v>15419627674.42</v>
      </c>
      <c r="N24" s="15">
        <f>SUM(N25:N35)</f>
        <v>15028802234.57</v>
      </c>
    </row>
    <row r="25" spans="1:14" ht="15" customHeight="1" x14ac:dyDescent="0.2">
      <c r="A25" s="14" t="s">
        <v>74</v>
      </c>
      <c r="B25" s="13" t="s">
        <v>13</v>
      </c>
      <c r="C25" s="13" t="s">
        <v>6</v>
      </c>
      <c r="D25" s="10">
        <v>287271551.13</v>
      </c>
      <c r="E25" s="10">
        <v>307148970.99000001</v>
      </c>
      <c r="F25" s="10">
        <v>308256855.57999998</v>
      </c>
      <c r="G25" s="10">
        <v>305662563.85460001</v>
      </c>
      <c r="H25" s="10">
        <v>293614522.56999999</v>
      </c>
      <c r="I25" s="10">
        <f t="shared" si="5"/>
        <v>6342971.4399999976</v>
      </c>
      <c r="J25" s="11">
        <f t="shared" si="6"/>
        <v>1.0220800542728632</v>
      </c>
      <c r="K25" s="12">
        <f t="shared" si="2"/>
        <v>-12048041.284600019</v>
      </c>
      <c r="L25" s="11">
        <f t="shared" si="3"/>
        <v>0.96058385059437268</v>
      </c>
      <c r="M25" s="10">
        <v>293228310.60000002</v>
      </c>
      <c r="N25" s="10">
        <v>293412260.18000001</v>
      </c>
    </row>
    <row r="26" spans="1:14" ht="15" customHeight="1" x14ac:dyDescent="0.2">
      <c r="A26" s="14" t="s">
        <v>106</v>
      </c>
      <c r="B26" s="13" t="s">
        <v>13</v>
      </c>
      <c r="C26" s="20" t="s">
        <v>4</v>
      </c>
      <c r="D26" s="10">
        <v>5121809</v>
      </c>
      <c r="E26" s="10">
        <v>35800000</v>
      </c>
      <c r="F26" s="10">
        <v>1450000000</v>
      </c>
      <c r="G26" s="10">
        <v>1221000000</v>
      </c>
      <c r="H26" s="10">
        <v>7760000</v>
      </c>
      <c r="I26" s="10"/>
      <c r="J26" s="11"/>
      <c r="K26" s="12"/>
      <c r="L26" s="11"/>
      <c r="M26" s="10">
        <v>7760000</v>
      </c>
      <c r="N26" s="10">
        <v>7760000</v>
      </c>
    </row>
    <row r="27" spans="1:14" ht="32.25" customHeight="1" x14ac:dyDescent="0.2">
      <c r="A27" s="14" t="s">
        <v>73</v>
      </c>
      <c r="B27" s="13" t="s">
        <v>13</v>
      </c>
      <c r="C27" s="13" t="s">
        <v>13</v>
      </c>
      <c r="D27" s="10">
        <v>200000</v>
      </c>
      <c r="E27" s="10">
        <v>700000</v>
      </c>
      <c r="F27" s="10">
        <v>1191400</v>
      </c>
      <c r="G27" s="10">
        <v>1167572</v>
      </c>
      <c r="H27" s="10">
        <v>1191400</v>
      </c>
      <c r="I27" s="10">
        <f t="shared" ref="I27:I58" si="7">H27-D27</f>
        <v>991400</v>
      </c>
      <c r="J27" s="11">
        <f t="shared" ref="J27:J58" si="8">IFERROR(H27/D27,"-")</f>
        <v>5.9569999999999999</v>
      </c>
      <c r="K27" s="12">
        <f t="shared" si="2"/>
        <v>23828</v>
      </c>
      <c r="L27" s="11">
        <f t="shared" si="3"/>
        <v>1.0204081632653061</v>
      </c>
      <c r="M27" s="10">
        <v>1191400</v>
      </c>
      <c r="N27" s="10">
        <v>1191400</v>
      </c>
    </row>
    <row r="28" spans="1:14" ht="15" customHeight="1" x14ac:dyDescent="0.2">
      <c r="A28" s="14" t="s">
        <v>72</v>
      </c>
      <c r="B28" s="13" t="s">
        <v>13</v>
      </c>
      <c r="C28" s="13" t="s">
        <v>19</v>
      </c>
      <c r="D28" s="10">
        <v>9850457645.4499989</v>
      </c>
      <c r="E28" s="10">
        <v>7613678386.4899998</v>
      </c>
      <c r="F28" s="10">
        <v>7752506501.0799999</v>
      </c>
      <c r="G28" s="10">
        <v>7601119996.9723988</v>
      </c>
      <c r="H28" s="10">
        <v>6752709383.6099997</v>
      </c>
      <c r="I28" s="10">
        <f t="shared" si="7"/>
        <v>-3097748261.8399992</v>
      </c>
      <c r="J28" s="11">
        <f t="shared" si="8"/>
        <v>0.68552240176669632</v>
      </c>
      <c r="K28" s="12">
        <f t="shared" si="2"/>
        <v>-848410613.3623991</v>
      </c>
      <c r="L28" s="11">
        <f t="shared" si="3"/>
        <v>0.88838347326442291</v>
      </c>
      <c r="M28" s="10">
        <v>5054077042.7799997</v>
      </c>
      <c r="N28" s="10">
        <v>4407576890.3500004</v>
      </c>
    </row>
    <row r="29" spans="1:14" ht="15" customHeight="1" x14ac:dyDescent="0.2">
      <c r="A29" s="14" t="s">
        <v>71</v>
      </c>
      <c r="B29" s="13" t="s">
        <v>13</v>
      </c>
      <c r="C29" s="13" t="s">
        <v>26</v>
      </c>
      <c r="D29" s="10">
        <v>28910882.579999998</v>
      </c>
      <c r="E29" s="10">
        <v>5743000</v>
      </c>
      <c r="F29" s="10">
        <v>5557000</v>
      </c>
      <c r="G29" s="10">
        <v>5445860</v>
      </c>
      <c r="H29" s="10">
        <v>5711500</v>
      </c>
      <c r="I29" s="10">
        <f t="shared" si="7"/>
        <v>-23199382.579999998</v>
      </c>
      <c r="J29" s="11">
        <f t="shared" si="8"/>
        <v>0.19755536636405241</v>
      </c>
      <c r="K29" s="12">
        <f t="shared" si="2"/>
        <v>265640</v>
      </c>
      <c r="L29" s="11">
        <f t="shared" si="3"/>
        <v>1.0487783380402729</v>
      </c>
      <c r="M29" s="10">
        <v>5474200</v>
      </c>
      <c r="N29" s="10">
        <v>5474200</v>
      </c>
    </row>
    <row r="30" spans="1:14" ht="15" customHeight="1" x14ac:dyDescent="0.2">
      <c r="A30" s="14" t="s">
        <v>70</v>
      </c>
      <c r="B30" s="13" t="s">
        <v>13</v>
      </c>
      <c r="C30" s="13" t="s">
        <v>46</v>
      </c>
      <c r="D30" s="10">
        <v>635345597.21000004</v>
      </c>
      <c r="E30" s="10">
        <v>727139917</v>
      </c>
      <c r="F30" s="10">
        <v>744504505</v>
      </c>
      <c r="G30" s="10">
        <v>737440622.45999992</v>
      </c>
      <c r="H30" s="10">
        <v>236631387</v>
      </c>
      <c r="I30" s="10">
        <f t="shared" si="7"/>
        <v>-398714210.21000004</v>
      </c>
      <c r="J30" s="11">
        <f t="shared" si="8"/>
        <v>0.37244515117303395</v>
      </c>
      <c r="K30" s="12">
        <f t="shared" si="2"/>
        <v>-500809235.45999992</v>
      </c>
      <c r="L30" s="11">
        <f t="shared" si="3"/>
        <v>0.32088195278777892</v>
      </c>
      <c r="M30" s="10">
        <v>230431387</v>
      </c>
      <c r="N30" s="10">
        <v>230431387</v>
      </c>
    </row>
    <row r="31" spans="1:14" ht="15" customHeight="1" x14ac:dyDescent="0.2">
      <c r="A31" s="14" t="s">
        <v>69</v>
      </c>
      <c r="B31" s="13" t="s">
        <v>13</v>
      </c>
      <c r="C31" s="13" t="s">
        <v>42</v>
      </c>
      <c r="D31" s="10">
        <v>3429652034.48</v>
      </c>
      <c r="E31" s="10">
        <v>2825976532.3299999</v>
      </c>
      <c r="F31" s="10">
        <v>2609366871.3499999</v>
      </c>
      <c r="G31" s="10">
        <v>2529094699.4139996</v>
      </c>
      <c r="H31" s="10">
        <v>1434699477</v>
      </c>
      <c r="I31" s="10">
        <f t="shared" si="7"/>
        <v>-1994952557.48</v>
      </c>
      <c r="J31" s="11">
        <f t="shared" si="8"/>
        <v>0.41832216871456684</v>
      </c>
      <c r="K31" s="12">
        <f t="shared" si="2"/>
        <v>-1094395222.4139996</v>
      </c>
      <c r="L31" s="11">
        <f t="shared" si="3"/>
        <v>0.56727787904993243</v>
      </c>
      <c r="M31" s="10">
        <v>1434699477</v>
      </c>
      <c r="N31" s="10">
        <v>1434699477</v>
      </c>
    </row>
    <row r="32" spans="1:14" ht="32.25" customHeight="1" x14ac:dyDescent="0.2">
      <c r="A32" s="14" t="s">
        <v>68</v>
      </c>
      <c r="B32" s="13" t="s">
        <v>13</v>
      </c>
      <c r="C32" s="13" t="s">
        <v>34</v>
      </c>
      <c r="D32" s="10">
        <v>10409408607.629999</v>
      </c>
      <c r="E32" s="10">
        <v>7741063454.21</v>
      </c>
      <c r="F32" s="10">
        <v>10349320017.15</v>
      </c>
      <c r="G32" s="10">
        <v>9402132840.4805012</v>
      </c>
      <c r="H32" s="10">
        <v>7702147007.6899996</v>
      </c>
      <c r="I32" s="10">
        <f t="shared" si="7"/>
        <v>-2707261599.9399996</v>
      </c>
      <c r="J32" s="11">
        <f t="shared" si="8"/>
        <v>0.73992167067439329</v>
      </c>
      <c r="K32" s="12">
        <f t="shared" si="2"/>
        <v>-1699985832.7905016</v>
      </c>
      <c r="L32" s="11">
        <f t="shared" si="3"/>
        <v>0.8191914684005227</v>
      </c>
      <c r="M32" s="10">
        <v>7739926698.0299997</v>
      </c>
      <c r="N32" s="10">
        <v>8012615176.8199997</v>
      </c>
    </row>
    <row r="33" spans="1:14" ht="15" customHeight="1" x14ac:dyDescent="0.2">
      <c r="A33" s="14" t="s">
        <v>67</v>
      </c>
      <c r="B33" s="13" t="s">
        <v>13</v>
      </c>
      <c r="C33" s="13" t="s">
        <v>27</v>
      </c>
      <c r="D33" s="10">
        <v>81966454.969999999</v>
      </c>
      <c r="E33" s="10">
        <v>61037082</v>
      </c>
      <c r="F33" s="10">
        <v>59581082</v>
      </c>
      <c r="G33" s="10">
        <v>58389460.359999999</v>
      </c>
      <c r="H33" s="10">
        <v>104401866</v>
      </c>
      <c r="I33" s="10">
        <f t="shared" si="7"/>
        <v>22435411.030000001</v>
      </c>
      <c r="J33" s="11">
        <f t="shared" si="8"/>
        <v>1.2737145462520179</v>
      </c>
      <c r="K33" s="12">
        <f t="shared" si="2"/>
        <v>46012405.640000001</v>
      </c>
      <c r="L33" s="11">
        <f t="shared" si="3"/>
        <v>1.7880258758397609</v>
      </c>
      <c r="M33" s="10">
        <v>62351290</v>
      </c>
      <c r="N33" s="10">
        <v>62351290</v>
      </c>
    </row>
    <row r="34" spans="1:14" ht="32.25" customHeight="1" x14ac:dyDescent="0.2">
      <c r="A34" s="14" t="s">
        <v>66</v>
      </c>
      <c r="B34" s="13" t="s">
        <v>13</v>
      </c>
      <c r="C34" s="13" t="s">
        <v>20</v>
      </c>
      <c r="D34" s="10">
        <v>0</v>
      </c>
      <c r="E34" s="10">
        <v>0</v>
      </c>
      <c r="F34" s="10">
        <v>0</v>
      </c>
      <c r="G34" s="10">
        <v>0</v>
      </c>
      <c r="H34" s="10">
        <v>33700000</v>
      </c>
      <c r="I34" s="10">
        <f t="shared" si="7"/>
        <v>33700000</v>
      </c>
      <c r="J34" s="11" t="str">
        <f t="shared" si="8"/>
        <v>-</v>
      </c>
      <c r="K34" s="12">
        <f t="shared" si="2"/>
        <v>33700000</v>
      </c>
      <c r="L34" s="11" t="str">
        <f t="shared" si="3"/>
        <v>-</v>
      </c>
      <c r="M34" s="10">
        <v>0</v>
      </c>
      <c r="N34" s="10">
        <v>0</v>
      </c>
    </row>
    <row r="35" spans="1:14" ht="32.25" customHeight="1" x14ac:dyDescent="0.2">
      <c r="A35" s="14" t="s">
        <v>65</v>
      </c>
      <c r="B35" s="13" t="s">
        <v>13</v>
      </c>
      <c r="C35" s="13" t="s">
        <v>14</v>
      </c>
      <c r="D35" s="10">
        <v>842815697.35999978</v>
      </c>
      <c r="E35" s="10">
        <v>921165927.97000003</v>
      </c>
      <c r="F35" s="10">
        <v>889354030.37</v>
      </c>
      <c r="G35" s="10">
        <v>896126456.94260013</v>
      </c>
      <c r="H35" s="10">
        <v>612214545.38999999</v>
      </c>
      <c r="I35" s="10">
        <f t="shared" si="7"/>
        <v>-230601151.96999979</v>
      </c>
      <c r="J35" s="11">
        <f t="shared" si="8"/>
        <v>0.72639195889169472</v>
      </c>
      <c r="K35" s="12">
        <f t="shared" si="2"/>
        <v>-283911911.55260015</v>
      </c>
      <c r="L35" s="11">
        <f t="shared" si="3"/>
        <v>0.68317874184716132</v>
      </c>
      <c r="M35" s="10">
        <v>590487869.00999999</v>
      </c>
      <c r="N35" s="10">
        <v>573290153.22000003</v>
      </c>
    </row>
    <row r="36" spans="1:14" ht="15" customHeight="1" x14ac:dyDescent="0.2">
      <c r="A36" s="19" t="s">
        <v>64</v>
      </c>
      <c r="B36" s="18" t="s">
        <v>19</v>
      </c>
      <c r="C36" s="18" t="s">
        <v>8</v>
      </c>
      <c r="D36" s="15">
        <f>SUM(D37:D40)</f>
        <v>3402039507.5</v>
      </c>
      <c r="E36" s="15">
        <f>SUM(E37:E40)</f>
        <v>1431296404.47</v>
      </c>
      <c r="F36" s="15">
        <f>SUM(F37:F40)</f>
        <v>2401729375.0100002</v>
      </c>
      <c r="G36" s="15">
        <f>SUM(G37:G40)</f>
        <v>2270356423.7262001</v>
      </c>
      <c r="H36" s="15">
        <f>SUM(H37:H40)</f>
        <v>381798400.83999997</v>
      </c>
      <c r="I36" s="15">
        <f t="shared" si="7"/>
        <v>-3020241106.6599998</v>
      </c>
      <c r="J36" s="16">
        <f t="shared" si="8"/>
        <v>0.11222632776553668</v>
      </c>
      <c r="K36" s="17">
        <f t="shared" si="2"/>
        <v>-1888558022.8862002</v>
      </c>
      <c r="L36" s="16">
        <f t="shared" si="3"/>
        <v>0.16816672344925346</v>
      </c>
      <c r="M36" s="15">
        <f>SUM(M37:M40)</f>
        <v>248675128</v>
      </c>
      <c r="N36" s="15">
        <f>SUM(N37:N40)</f>
        <v>251411329</v>
      </c>
    </row>
    <row r="37" spans="1:14" ht="15" customHeight="1" x14ac:dyDescent="0.2">
      <c r="A37" s="14" t="s">
        <v>63</v>
      </c>
      <c r="B37" s="13" t="s">
        <v>19</v>
      </c>
      <c r="C37" s="13" t="s">
        <v>6</v>
      </c>
      <c r="D37" s="10">
        <v>1067042489.59</v>
      </c>
      <c r="E37" s="10">
        <v>75870376.909999996</v>
      </c>
      <c r="F37" s="10">
        <v>239546943.13999999</v>
      </c>
      <c r="G37" s="10">
        <v>234756004.27719998</v>
      </c>
      <c r="H37" s="10">
        <v>115918613</v>
      </c>
      <c r="I37" s="10">
        <f t="shared" si="7"/>
        <v>-951123876.59000003</v>
      </c>
      <c r="J37" s="11">
        <f t="shared" si="8"/>
        <v>0.10863542373513216</v>
      </c>
      <c r="K37" s="12">
        <f t="shared" si="2"/>
        <v>-118837391.27719998</v>
      </c>
      <c r="L37" s="11">
        <f t="shared" si="3"/>
        <v>0.49378337886141244</v>
      </c>
      <c r="M37" s="10">
        <v>115918613</v>
      </c>
      <c r="N37" s="10">
        <v>115918613</v>
      </c>
    </row>
    <row r="38" spans="1:14" ht="15" customHeight="1" x14ac:dyDescent="0.2">
      <c r="A38" s="14" t="s">
        <v>62</v>
      </c>
      <c r="B38" s="13" t="s">
        <v>19</v>
      </c>
      <c r="C38" s="13" t="s">
        <v>4</v>
      </c>
      <c r="D38" s="10">
        <v>955894947.97000003</v>
      </c>
      <c r="E38" s="10">
        <v>320017311.57999998</v>
      </c>
      <c r="F38" s="10">
        <v>723299472.34000003</v>
      </c>
      <c r="G38" s="10">
        <v>724550749.74959993</v>
      </c>
      <c r="H38" s="10">
        <v>200043688</v>
      </c>
      <c r="I38" s="10">
        <f t="shared" si="7"/>
        <v>-755851259.97000003</v>
      </c>
      <c r="J38" s="11">
        <f t="shared" si="8"/>
        <v>0.20927371613881382</v>
      </c>
      <c r="K38" s="12">
        <f t="shared" si="2"/>
        <v>-524507061.74959993</v>
      </c>
      <c r="L38" s="11">
        <f t="shared" si="3"/>
        <v>0.27609341108146507</v>
      </c>
      <c r="M38" s="10">
        <v>72058799</v>
      </c>
      <c r="N38" s="10">
        <v>75145000</v>
      </c>
    </row>
    <row r="39" spans="1:14" ht="15" customHeight="1" x14ac:dyDescent="0.2">
      <c r="A39" s="14" t="s">
        <v>61</v>
      </c>
      <c r="B39" s="13" t="s">
        <v>19</v>
      </c>
      <c r="C39" s="13" t="s">
        <v>1</v>
      </c>
      <c r="D39" s="10">
        <v>484299825.01999998</v>
      </c>
      <c r="E39" s="10">
        <v>699915731.51999998</v>
      </c>
      <c r="F39" s="10">
        <v>699740377.98000002</v>
      </c>
      <c r="G39" s="10">
        <v>635745570.42040002</v>
      </c>
      <c r="H39" s="10">
        <v>6188383.8399999999</v>
      </c>
      <c r="I39" s="10">
        <f t="shared" si="7"/>
        <v>-478111441.18000001</v>
      </c>
      <c r="J39" s="11">
        <f t="shared" si="8"/>
        <v>1.2778001395611572E-2</v>
      </c>
      <c r="K39" s="12">
        <f t="shared" si="2"/>
        <v>-629557186.58039999</v>
      </c>
      <c r="L39" s="11">
        <f t="shared" si="3"/>
        <v>9.734057346098066E-3</v>
      </c>
      <c r="M39" s="10">
        <v>1050000</v>
      </c>
      <c r="N39" s="10">
        <v>700000</v>
      </c>
    </row>
    <row r="40" spans="1:14" ht="32.25" customHeight="1" x14ac:dyDescent="0.2">
      <c r="A40" s="14" t="s">
        <v>60</v>
      </c>
      <c r="B40" s="13" t="s">
        <v>19</v>
      </c>
      <c r="C40" s="13" t="s">
        <v>19</v>
      </c>
      <c r="D40" s="10">
        <v>894802244.92000008</v>
      </c>
      <c r="E40" s="10">
        <v>335492984.45999998</v>
      </c>
      <c r="F40" s="10">
        <v>739142581.54999995</v>
      </c>
      <c r="G40" s="10">
        <v>675304099.27900004</v>
      </c>
      <c r="H40" s="10">
        <v>59647716</v>
      </c>
      <c r="I40" s="10">
        <f t="shared" si="7"/>
        <v>-835154528.92000008</v>
      </c>
      <c r="J40" s="11">
        <f t="shared" si="8"/>
        <v>6.6660221673150596E-2</v>
      </c>
      <c r="K40" s="12">
        <f t="shared" ref="K40:K71" si="9">H40-G40</f>
        <v>-615656383.27900004</v>
      </c>
      <c r="L40" s="11">
        <f t="shared" si="3"/>
        <v>8.83271937245515E-2</v>
      </c>
      <c r="M40" s="10">
        <v>59647716</v>
      </c>
      <c r="N40" s="10">
        <v>59647716</v>
      </c>
    </row>
    <row r="41" spans="1:14" ht="15" customHeight="1" x14ac:dyDescent="0.2">
      <c r="A41" s="19" t="s">
        <v>59</v>
      </c>
      <c r="B41" s="18" t="s">
        <v>26</v>
      </c>
      <c r="C41" s="18" t="s">
        <v>8</v>
      </c>
      <c r="D41" s="15">
        <f>SUM(D42:D45)</f>
        <v>237019838.15000001</v>
      </c>
      <c r="E41" s="15">
        <f>SUM(E42:E45)</f>
        <v>1480586191</v>
      </c>
      <c r="F41" s="15">
        <f>SUM(F42:F45)</f>
        <v>1625181024.03</v>
      </c>
      <c r="G41" s="15">
        <f>SUM(G42:G45)</f>
        <v>1492843134.6694</v>
      </c>
      <c r="H41" s="15">
        <f>SUM(H42:H45)</f>
        <v>6949430</v>
      </c>
      <c r="I41" s="15">
        <f t="shared" si="7"/>
        <v>-230070408.15000001</v>
      </c>
      <c r="J41" s="16">
        <f t="shared" si="8"/>
        <v>2.9320035209888188E-2</v>
      </c>
      <c r="K41" s="17">
        <f t="shared" si="9"/>
        <v>-1485893704.6694</v>
      </c>
      <c r="L41" s="16">
        <f t="shared" si="3"/>
        <v>4.6551642557802952E-3</v>
      </c>
      <c r="M41" s="15">
        <f>SUM(M42:M45)</f>
        <v>4305393</v>
      </c>
      <c r="N41" s="15">
        <f>SUM(N42:N45)</f>
        <v>2305393</v>
      </c>
    </row>
    <row r="42" spans="1:14" ht="15" customHeight="1" x14ac:dyDescent="0.2">
      <c r="A42" s="14" t="s">
        <v>58</v>
      </c>
      <c r="B42" s="13" t="s">
        <v>26</v>
      </c>
      <c r="C42" s="13" t="s">
        <v>6</v>
      </c>
      <c r="D42" s="10">
        <v>190448.96</v>
      </c>
      <c r="E42" s="10">
        <v>538050</v>
      </c>
      <c r="F42" s="10">
        <v>538050</v>
      </c>
      <c r="G42" s="10">
        <v>527289</v>
      </c>
      <c r="H42" s="10">
        <v>651666</v>
      </c>
      <c r="I42" s="10">
        <f t="shared" si="7"/>
        <v>461217.04000000004</v>
      </c>
      <c r="J42" s="11">
        <f t="shared" si="8"/>
        <v>3.4217356713315739</v>
      </c>
      <c r="K42" s="12">
        <f t="shared" si="9"/>
        <v>124377</v>
      </c>
      <c r="L42" s="11">
        <f t="shared" si="3"/>
        <v>1.235880134044139</v>
      </c>
      <c r="M42" s="10">
        <v>651666</v>
      </c>
      <c r="N42" s="10">
        <v>651666</v>
      </c>
    </row>
    <row r="43" spans="1:14" ht="32.25" customHeight="1" x14ac:dyDescent="0.2">
      <c r="A43" s="14" t="s">
        <v>57</v>
      </c>
      <c r="B43" s="13" t="s">
        <v>26</v>
      </c>
      <c r="C43" s="13" t="s">
        <v>1</v>
      </c>
      <c r="D43" s="10">
        <v>58800</v>
      </c>
      <c r="E43" s="10">
        <v>59000</v>
      </c>
      <c r="F43" s="10">
        <v>59000</v>
      </c>
      <c r="G43" s="10">
        <v>57820</v>
      </c>
      <c r="H43" s="10">
        <v>0</v>
      </c>
      <c r="I43" s="10">
        <f t="shared" si="7"/>
        <v>-58800</v>
      </c>
      <c r="J43" s="11">
        <f t="shared" si="8"/>
        <v>0</v>
      </c>
      <c r="K43" s="12">
        <f t="shared" si="9"/>
        <v>-57820</v>
      </c>
      <c r="L43" s="11">
        <f t="shared" si="3"/>
        <v>0</v>
      </c>
      <c r="M43" s="10">
        <v>0</v>
      </c>
      <c r="N43" s="10">
        <v>0</v>
      </c>
    </row>
    <row r="44" spans="1:14" ht="32.25" customHeight="1" x14ac:dyDescent="0.2">
      <c r="A44" s="14" t="s">
        <v>56</v>
      </c>
      <c r="B44" s="13" t="s">
        <v>26</v>
      </c>
      <c r="C44" s="13" t="s">
        <v>13</v>
      </c>
      <c r="D44" s="10">
        <v>451471</v>
      </c>
      <c r="E44" s="10">
        <v>650000</v>
      </c>
      <c r="F44" s="10">
        <v>3515500</v>
      </c>
      <c r="G44" s="10">
        <v>3445190</v>
      </c>
      <c r="H44" s="10">
        <v>700000</v>
      </c>
      <c r="I44" s="10">
        <f t="shared" si="7"/>
        <v>248529</v>
      </c>
      <c r="J44" s="11">
        <f t="shared" si="8"/>
        <v>1.5504871852234141</v>
      </c>
      <c r="K44" s="12">
        <f t="shared" si="9"/>
        <v>-2745190</v>
      </c>
      <c r="L44" s="11">
        <f t="shared" si="3"/>
        <v>0.2031818274173558</v>
      </c>
      <c r="M44" s="10">
        <v>500000</v>
      </c>
      <c r="N44" s="10">
        <v>500000</v>
      </c>
    </row>
    <row r="45" spans="1:14" ht="32.25" customHeight="1" x14ac:dyDescent="0.2">
      <c r="A45" s="14" t="s">
        <v>55</v>
      </c>
      <c r="B45" s="13" t="s">
        <v>26</v>
      </c>
      <c r="C45" s="13" t="s">
        <v>19</v>
      </c>
      <c r="D45" s="10">
        <v>236319118.19</v>
      </c>
      <c r="E45" s="10">
        <v>1479339141</v>
      </c>
      <c r="F45" s="10">
        <v>1621068474.03</v>
      </c>
      <c r="G45" s="10">
        <v>1488812835.6694</v>
      </c>
      <c r="H45" s="10">
        <v>5597764</v>
      </c>
      <c r="I45" s="10">
        <f t="shared" si="7"/>
        <v>-230721354.19</v>
      </c>
      <c r="J45" s="11">
        <f t="shared" si="8"/>
        <v>2.3687309105052647E-2</v>
      </c>
      <c r="K45" s="12">
        <f t="shared" si="9"/>
        <v>-1483215071.6694</v>
      </c>
      <c r="L45" s="11">
        <f t="shared" si="3"/>
        <v>3.7598842956530084E-3</v>
      </c>
      <c r="M45" s="10">
        <v>3153727</v>
      </c>
      <c r="N45" s="10">
        <v>1153727</v>
      </c>
    </row>
    <row r="46" spans="1:14" ht="15" customHeight="1" x14ac:dyDescent="0.2">
      <c r="A46" s="19" t="s">
        <v>54</v>
      </c>
      <c r="B46" s="18" t="s">
        <v>46</v>
      </c>
      <c r="C46" s="18" t="s">
        <v>8</v>
      </c>
      <c r="D46" s="15">
        <f>SUM(D47:D53)</f>
        <v>21510804099.68</v>
      </c>
      <c r="E46" s="15">
        <f>SUM(E47:E53)</f>
        <v>22781803077.879997</v>
      </c>
      <c r="F46" s="15">
        <f>SUM(F47:F53)</f>
        <v>26241126594.239998</v>
      </c>
      <c r="G46" s="15">
        <f>SUM(G47:G53)</f>
        <v>25809510279.7043</v>
      </c>
      <c r="H46" s="15">
        <f>SUM(H47:H53)</f>
        <v>21889148978.93</v>
      </c>
      <c r="I46" s="15">
        <f t="shared" si="7"/>
        <v>378344879.25</v>
      </c>
      <c r="J46" s="16">
        <f t="shared" si="8"/>
        <v>1.0175885976877836</v>
      </c>
      <c r="K46" s="17">
        <f t="shared" si="9"/>
        <v>-3920361300.7742996</v>
      </c>
      <c r="L46" s="16">
        <f t="shared" si="3"/>
        <v>0.84810400281569331</v>
      </c>
      <c r="M46" s="15">
        <f>SUM(M47:M53)</f>
        <v>20956918603.369999</v>
      </c>
      <c r="N46" s="15">
        <f>SUM(N47:N53)</f>
        <v>20862375912.91</v>
      </c>
    </row>
    <row r="47" spans="1:14" ht="15" customHeight="1" x14ac:dyDescent="0.2">
      <c r="A47" s="14" t="s">
        <v>53</v>
      </c>
      <c r="B47" s="13" t="s">
        <v>46</v>
      </c>
      <c r="C47" s="13" t="s">
        <v>6</v>
      </c>
      <c r="D47" s="10">
        <v>286949379.66000003</v>
      </c>
      <c r="E47" s="10">
        <v>0</v>
      </c>
      <c r="F47" s="10">
        <v>102435801.69</v>
      </c>
      <c r="G47" s="10">
        <v>102435801.69</v>
      </c>
      <c r="H47" s="10">
        <v>0</v>
      </c>
      <c r="I47" s="10">
        <f t="shared" si="7"/>
        <v>-286949379.66000003</v>
      </c>
      <c r="J47" s="11">
        <f t="shared" si="8"/>
        <v>0</v>
      </c>
      <c r="K47" s="12">
        <f t="shared" si="9"/>
        <v>-102435801.69</v>
      </c>
      <c r="L47" s="11">
        <f t="shared" si="3"/>
        <v>0</v>
      </c>
      <c r="M47" s="10">
        <v>0</v>
      </c>
      <c r="N47" s="10">
        <v>0</v>
      </c>
    </row>
    <row r="48" spans="1:14" ht="15" customHeight="1" x14ac:dyDescent="0.2">
      <c r="A48" s="14" t="s">
        <v>52</v>
      </c>
      <c r="B48" s="13" t="s">
        <v>46</v>
      </c>
      <c r="C48" s="13" t="s">
        <v>4</v>
      </c>
      <c r="D48" s="10">
        <v>5749431415.4599991</v>
      </c>
      <c r="E48" s="10">
        <v>6129622671.6499996</v>
      </c>
      <c r="F48" s="10">
        <v>7255728148.5600004</v>
      </c>
      <c r="G48" s="10">
        <v>7055365351.5271997</v>
      </c>
      <c r="H48" s="10">
        <v>2544460179.29</v>
      </c>
      <c r="I48" s="10">
        <f t="shared" si="7"/>
        <v>-3204971236.1699991</v>
      </c>
      <c r="J48" s="11">
        <f t="shared" si="8"/>
        <v>0.44255857587031039</v>
      </c>
      <c r="K48" s="12">
        <f t="shared" si="9"/>
        <v>-4510905172.2371998</v>
      </c>
      <c r="L48" s="11">
        <f t="shared" si="3"/>
        <v>0.36064187359754912</v>
      </c>
      <c r="M48" s="10">
        <v>1669383768.6300001</v>
      </c>
      <c r="N48" s="10">
        <v>1574868348.6300001</v>
      </c>
    </row>
    <row r="49" spans="1:14" ht="15" customHeight="1" x14ac:dyDescent="0.2">
      <c r="A49" s="14" t="s">
        <v>51</v>
      </c>
      <c r="B49" s="13" t="s">
        <v>46</v>
      </c>
      <c r="C49" s="13" t="s">
        <v>1</v>
      </c>
      <c r="D49" s="10">
        <v>445004842.96000004</v>
      </c>
      <c r="E49" s="10">
        <v>654622171.72000003</v>
      </c>
      <c r="F49" s="10">
        <v>781219246.49000001</v>
      </c>
      <c r="G49" s="10">
        <v>760860007.6371001</v>
      </c>
      <c r="H49" s="10">
        <v>436887615.38</v>
      </c>
      <c r="I49" s="10">
        <f t="shared" si="7"/>
        <v>-8117227.5800000429</v>
      </c>
      <c r="J49" s="11">
        <f t="shared" si="8"/>
        <v>0.98175923766130857</v>
      </c>
      <c r="K49" s="12">
        <f t="shared" si="9"/>
        <v>-323972392.25710011</v>
      </c>
      <c r="L49" s="11">
        <f t="shared" si="3"/>
        <v>0.57420236442283612</v>
      </c>
      <c r="M49" s="10">
        <v>436052085.38</v>
      </c>
      <c r="N49" s="10">
        <v>436103985.38</v>
      </c>
    </row>
    <row r="50" spans="1:14" ht="32.25" customHeight="1" x14ac:dyDescent="0.2">
      <c r="A50" s="14" t="s">
        <v>50</v>
      </c>
      <c r="B50" s="13" t="s">
        <v>46</v>
      </c>
      <c r="C50" s="13" t="s">
        <v>13</v>
      </c>
      <c r="D50" s="10">
        <v>2283127257.8200002</v>
      </c>
      <c r="E50" s="10">
        <v>2486311762.27</v>
      </c>
      <c r="F50" s="10">
        <v>2574577334.6300001</v>
      </c>
      <c r="G50" s="10">
        <v>2523085787.9374003</v>
      </c>
      <c r="H50" s="10">
        <v>2579389190.1199999</v>
      </c>
      <c r="I50" s="10">
        <f t="shared" si="7"/>
        <v>296261932.29999971</v>
      </c>
      <c r="J50" s="11">
        <f t="shared" si="8"/>
        <v>1.1297614626102268</v>
      </c>
      <c r="K50" s="12">
        <f t="shared" si="9"/>
        <v>56303402.182599545</v>
      </c>
      <c r="L50" s="11">
        <f t="shared" si="3"/>
        <v>1.0223152944112246</v>
      </c>
      <c r="M50" s="10">
        <v>2527805591.9000001</v>
      </c>
      <c r="N50" s="10">
        <v>2526935977.9000001</v>
      </c>
    </row>
    <row r="51" spans="1:14" ht="48.95" customHeight="1" x14ac:dyDescent="0.2">
      <c r="A51" s="14" t="s">
        <v>49</v>
      </c>
      <c r="B51" s="13" t="s">
        <v>46</v>
      </c>
      <c r="C51" s="13" t="s">
        <v>19</v>
      </c>
      <c r="D51" s="10">
        <v>66897860.850000001</v>
      </c>
      <c r="E51" s="10">
        <v>65180002.979999997</v>
      </c>
      <c r="F51" s="10">
        <v>68920313.939999998</v>
      </c>
      <c r="G51" s="10">
        <v>67541907.661200002</v>
      </c>
      <c r="H51" s="10">
        <v>72194235.030000001</v>
      </c>
      <c r="I51" s="10">
        <f t="shared" si="7"/>
        <v>5296374.18</v>
      </c>
      <c r="J51" s="11">
        <f t="shared" si="8"/>
        <v>1.0791710543910464</v>
      </c>
      <c r="K51" s="12">
        <f t="shared" si="9"/>
        <v>4652327.3687999994</v>
      </c>
      <c r="L51" s="11">
        <f t="shared" si="3"/>
        <v>1.0688806036118605</v>
      </c>
      <c r="M51" s="10">
        <v>72253830.989999995</v>
      </c>
      <c r="N51" s="10">
        <v>72909284.530000001</v>
      </c>
    </row>
    <row r="52" spans="1:14" ht="15" customHeight="1" x14ac:dyDescent="0.2">
      <c r="A52" s="14" t="s">
        <v>48</v>
      </c>
      <c r="B52" s="13" t="s">
        <v>46</v>
      </c>
      <c r="C52" s="13" t="s">
        <v>46</v>
      </c>
      <c r="D52" s="10">
        <v>47123200.069999993</v>
      </c>
      <c r="E52" s="10">
        <v>47453697.07</v>
      </c>
      <c r="F52" s="10">
        <v>47193208.140000001</v>
      </c>
      <c r="G52" s="10">
        <v>46249343.977200001</v>
      </c>
      <c r="H52" s="10">
        <v>34825427</v>
      </c>
      <c r="I52" s="10">
        <f t="shared" si="7"/>
        <v>-12297773.069999993</v>
      </c>
      <c r="J52" s="11">
        <f t="shared" si="8"/>
        <v>0.73902933052653363</v>
      </c>
      <c r="K52" s="12">
        <f t="shared" si="9"/>
        <v>-11423916.977200001</v>
      </c>
      <c r="L52" s="11">
        <f t="shared" si="3"/>
        <v>0.75299288606489723</v>
      </c>
      <c r="M52" s="10">
        <v>34825427</v>
      </c>
      <c r="N52" s="10">
        <v>34825427</v>
      </c>
    </row>
    <row r="53" spans="1:14" ht="32.25" customHeight="1" x14ac:dyDescent="0.2">
      <c r="A53" s="14" t="s">
        <v>47</v>
      </c>
      <c r="B53" s="13" t="s">
        <v>46</v>
      </c>
      <c r="C53" s="13" t="s">
        <v>34</v>
      </c>
      <c r="D53" s="10">
        <v>12632270142.860003</v>
      </c>
      <c r="E53" s="10">
        <v>13398612772.190001</v>
      </c>
      <c r="F53" s="10">
        <v>15411052540.790001</v>
      </c>
      <c r="G53" s="10">
        <v>15253972079.274199</v>
      </c>
      <c r="H53" s="10">
        <v>16221392332.110001</v>
      </c>
      <c r="I53" s="10">
        <f t="shared" si="7"/>
        <v>3589122189.2499981</v>
      </c>
      <c r="J53" s="11">
        <f t="shared" si="8"/>
        <v>1.2841232928571147</v>
      </c>
      <c r="K53" s="12">
        <f t="shared" si="9"/>
        <v>967420252.83580208</v>
      </c>
      <c r="L53" s="11">
        <f t="shared" si="3"/>
        <v>1.0634208747602372</v>
      </c>
      <c r="M53" s="10">
        <v>16216597899.469999</v>
      </c>
      <c r="N53" s="10">
        <v>16216732889.469999</v>
      </c>
    </row>
    <row r="54" spans="1:14" ht="15" customHeight="1" x14ac:dyDescent="0.2">
      <c r="A54" s="19" t="s">
        <v>45</v>
      </c>
      <c r="B54" s="18" t="s">
        <v>42</v>
      </c>
      <c r="C54" s="18" t="s">
        <v>8</v>
      </c>
      <c r="D54" s="15">
        <f>SUM(D55:D56)</f>
        <v>1141762711.6100001</v>
      </c>
      <c r="E54" s="15">
        <f>SUM(E55:E56)</f>
        <v>1572821931.7</v>
      </c>
      <c r="F54" s="15">
        <f>SUM(F55:F56)</f>
        <v>1669718116.9400001</v>
      </c>
      <c r="G54" s="15">
        <f>SUM(G55:G56)</f>
        <v>1629610342.6531999</v>
      </c>
      <c r="H54" s="15">
        <f>SUM(H55:H56)</f>
        <v>1211834946</v>
      </c>
      <c r="I54" s="15">
        <f t="shared" si="7"/>
        <v>70072234.389999866</v>
      </c>
      <c r="J54" s="16">
        <f t="shared" si="8"/>
        <v>1.0613719765740037</v>
      </c>
      <c r="K54" s="17">
        <f t="shared" si="9"/>
        <v>-417775396.65319991</v>
      </c>
      <c r="L54" s="16">
        <f t="shared" si="3"/>
        <v>0.74363479065000793</v>
      </c>
      <c r="M54" s="15">
        <f>SUM(M55:M56)</f>
        <v>1068224499</v>
      </c>
      <c r="N54" s="15">
        <f>SUM(N55:N56)</f>
        <v>1065604092</v>
      </c>
    </row>
    <row r="55" spans="1:14" ht="15" customHeight="1" x14ac:dyDescent="0.2">
      <c r="A55" s="14" t="s">
        <v>44</v>
      </c>
      <c r="B55" s="13" t="s">
        <v>42</v>
      </c>
      <c r="C55" s="13" t="s">
        <v>6</v>
      </c>
      <c r="D55" s="10">
        <v>1095692299.1400001</v>
      </c>
      <c r="E55" s="10">
        <v>1529493960.7</v>
      </c>
      <c r="F55" s="10">
        <v>1617796083.9400001</v>
      </c>
      <c r="G55" s="10">
        <v>1577826942.4931998</v>
      </c>
      <c r="H55" s="10">
        <v>1166818224</v>
      </c>
      <c r="I55" s="10">
        <f t="shared" si="7"/>
        <v>71125924.859999895</v>
      </c>
      <c r="J55" s="11">
        <f t="shared" si="8"/>
        <v>1.0649141414207492</v>
      </c>
      <c r="K55" s="12">
        <f t="shared" si="9"/>
        <v>-411008718.49319983</v>
      </c>
      <c r="L55" s="11">
        <f t="shared" si="3"/>
        <v>0.73950963351928489</v>
      </c>
      <c r="M55" s="10">
        <v>1023186177</v>
      </c>
      <c r="N55" s="10">
        <v>1020558570</v>
      </c>
    </row>
    <row r="56" spans="1:14" ht="32.25" customHeight="1" x14ac:dyDescent="0.2">
      <c r="A56" s="14" t="s">
        <v>43</v>
      </c>
      <c r="B56" s="13" t="s">
        <v>42</v>
      </c>
      <c r="C56" s="13" t="s">
        <v>13</v>
      </c>
      <c r="D56" s="10">
        <v>46070412.470000006</v>
      </c>
      <c r="E56" s="10">
        <v>43327971</v>
      </c>
      <c r="F56" s="10">
        <v>51922033</v>
      </c>
      <c r="G56" s="10">
        <v>51783400.159999996</v>
      </c>
      <c r="H56" s="10">
        <v>45016722</v>
      </c>
      <c r="I56" s="10">
        <f t="shared" si="7"/>
        <v>-1053690.4700000063</v>
      </c>
      <c r="J56" s="11">
        <f t="shared" si="8"/>
        <v>0.97712869467608643</v>
      </c>
      <c r="K56" s="12">
        <f t="shared" si="9"/>
        <v>-6766678.1599999964</v>
      </c>
      <c r="L56" s="11">
        <f t="shared" si="3"/>
        <v>0.8693272720776859</v>
      </c>
      <c r="M56" s="10">
        <v>45038322</v>
      </c>
      <c r="N56" s="10">
        <v>45045522</v>
      </c>
    </row>
    <row r="57" spans="1:14" ht="15" customHeight="1" x14ac:dyDescent="0.2">
      <c r="A57" s="19" t="s">
        <v>41</v>
      </c>
      <c r="B57" s="18" t="s">
        <v>34</v>
      </c>
      <c r="C57" s="18" t="s">
        <v>8</v>
      </c>
      <c r="D57" s="15">
        <f>SUM(D58:D63)</f>
        <v>10326688212.030001</v>
      </c>
      <c r="E57" s="15">
        <f>SUM(E58:E63)</f>
        <v>8262346879.0500002</v>
      </c>
      <c r="F57" s="15">
        <f>SUM(F58:F63)</f>
        <v>11402708065.720001</v>
      </c>
      <c r="G57" s="15">
        <f>SUM(G58:G63)</f>
        <v>11242916196.4713</v>
      </c>
      <c r="H57" s="15">
        <f>SUM(H58:H63)</f>
        <v>7772660605.9800005</v>
      </c>
      <c r="I57" s="15">
        <f t="shared" si="7"/>
        <v>-2554027606.0500002</v>
      </c>
      <c r="J57" s="16">
        <f t="shared" si="8"/>
        <v>0.75267699056947379</v>
      </c>
      <c r="K57" s="17">
        <f t="shared" si="9"/>
        <v>-3470255590.4912996</v>
      </c>
      <c r="L57" s="16">
        <f t="shared" si="3"/>
        <v>0.69133848106237117</v>
      </c>
      <c r="M57" s="15">
        <f>SUM(M58:M63)</f>
        <v>8008502740.5500002</v>
      </c>
      <c r="N57" s="15">
        <f>SUM(N58:N63)</f>
        <v>7675382009.4300003</v>
      </c>
    </row>
    <row r="58" spans="1:14" ht="15" customHeight="1" x14ac:dyDescent="0.2">
      <c r="A58" s="14" t="s">
        <v>40</v>
      </c>
      <c r="B58" s="13" t="s">
        <v>34</v>
      </c>
      <c r="C58" s="13" t="s">
        <v>6</v>
      </c>
      <c r="D58" s="10">
        <v>5055420175.8900013</v>
      </c>
      <c r="E58" s="10">
        <v>3299210072.8800001</v>
      </c>
      <c r="F58" s="10">
        <v>4737923133.9200001</v>
      </c>
      <c r="G58" s="10">
        <v>4730772261.2567005</v>
      </c>
      <c r="H58" s="10">
        <v>3328704203.2399998</v>
      </c>
      <c r="I58" s="10">
        <f t="shared" si="7"/>
        <v>-1726715972.6500015</v>
      </c>
      <c r="J58" s="11">
        <f t="shared" si="8"/>
        <v>0.65844263927161806</v>
      </c>
      <c r="K58" s="12">
        <f t="shared" si="9"/>
        <v>-1402068058.0167007</v>
      </c>
      <c r="L58" s="11">
        <f t="shared" si="3"/>
        <v>0.70362808002847088</v>
      </c>
      <c r="M58" s="10">
        <v>3665170460</v>
      </c>
      <c r="N58" s="10">
        <v>3330622073.54</v>
      </c>
    </row>
    <row r="59" spans="1:14" ht="15" customHeight="1" x14ac:dyDescent="0.2">
      <c r="A59" s="14" t="s">
        <v>39</v>
      </c>
      <c r="B59" s="13" t="s">
        <v>34</v>
      </c>
      <c r="C59" s="13" t="s">
        <v>4</v>
      </c>
      <c r="D59" s="10">
        <v>4185510632.4000001</v>
      </c>
      <c r="E59" s="10">
        <v>3968774264.8600001</v>
      </c>
      <c r="F59" s="10">
        <v>5182165450.04</v>
      </c>
      <c r="G59" s="10">
        <v>5058060351.5697994</v>
      </c>
      <c r="H59" s="10">
        <v>3367722832.6100001</v>
      </c>
      <c r="I59" s="10">
        <f t="shared" ref="I59:I90" si="10">H59-D59</f>
        <v>-817787799.78999996</v>
      </c>
      <c r="J59" s="11">
        <f t="shared" ref="J59:J85" si="11">IFERROR(H59/D59,"-")</f>
        <v>0.80461456877937143</v>
      </c>
      <c r="K59" s="12">
        <f t="shared" si="9"/>
        <v>-1690337518.9597993</v>
      </c>
      <c r="L59" s="11">
        <f t="shared" si="3"/>
        <v>0.66581309801193</v>
      </c>
      <c r="M59" s="10">
        <v>3355493846.6199999</v>
      </c>
      <c r="N59" s="10">
        <v>3351816008.5599999</v>
      </c>
    </row>
    <row r="60" spans="1:14" ht="15" customHeight="1" x14ac:dyDescent="0.2">
      <c r="A60" s="14" t="s">
        <v>38</v>
      </c>
      <c r="B60" s="13" t="s">
        <v>34</v>
      </c>
      <c r="C60" s="13" t="s">
        <v>13</v>
      </c>
      <c r="D60" s="10">
        <v>147817438.66</v>
      </c>
      <c r="E60" s="10">
        <v>112512113.34999999</v>
      </c>
      <c r="F60" s="10">
        <v>223509354.87</v>
      </c>
      <c r="G60" s="10">
        <v>219039167.77259997</v>
      </c>
      <c r="H60" s="10">
        <v>123196067.31</v>
      </c>
      <c r="I60" s="10">
        <f t="shared" si="10"/>
        <v>-24621371.349999994</v>
      </c>
      <c r="J60" s="11">
        <f t="shared" si="11"/>
        <v>0.83343391975129222</v>
      </c>
      <c r="K60" s="12">
        <f t="shared" si="9"/>
        <v>-95843100.462599963</v>
      </c>
      <c r="L60" s="11">
        <f t="shared" si="3"/>
        <v>0.56243852897532254</v>
      </c>
      <c r="M60" s="10">
        <v>116064442.31</v>
      </c>
      <c r="N60" s="10">
        <v>116057399.31</v>
      </c>
    </row>
    <row r="61" spans="1:14" ht="15" customHeight="1" x14ac:dyDescent="0.2">
      <c r="A61" s="14" t="s">
        <v>37</v>
      </c>
      <c r="B61" s="13" t="s">
        <v>34</v>
      </c>
      <c r="C61" s="13" t="s">
        <v>19</v>
      </c>
      <c r="D61" s="10">
        <v>126255380.14</v>
      </c>
      <c r="E61" s="10">
        <v>168291742.27000001</v>
      </c>
      <c r="F61" s="10">
        <v>172097548.68000001</v>
      </c>
      <c r="G61" s="10">
        <v>168655597.70640001</v>
      </c>
      <c r="H61" s="10">
        <v>133122618.73</v>
      </c>
      <c r="I61" s="10">
        <f t="shared" si="10"/>
        <v>6867238.5900000036</v>
      </c>
      <c r="J61" s="11">
        <f t="shared" si="11"/>
        <v>1.0543916511311056</v>
      </c>
      <c r="K61" s="12">
        <f t="shared" si="9"/>
        <v>-35532978.976400003</v>
      </c>
      <c r="L61" s="11">
        <f t="shared" si="3"/>
        <v>0.78931633779356247</v>
      </c>
      <c r="M61" s="10">
        <v>127172618.73</v>
      </c>
      <c r="N61" s="10">
        <v>127172618.73</v>
      </c>
    </row>
    <row r="62" spans="1:14" ht="48.95" customHeight="1" x14ac:dyDescent="0.2">
      <c r="A62" s="14" t="s">
        <v>36</v>
      </c>
      <c r="B62" s="13" t="s">
        <v>34</v>
      </c>
      <c r="C62" s="13" t="s">
        <v>26</v>
      </c>
      <c r="D62" s="10">
        <v>194156075</v>
      </c>
      <c r="E62" s="10">
        <v>194559330</v>
      </c>
      <c r="F62" s="10">
        <v>194559330</v>
      </c>
      <c r="G62" s="10">
        <v>190668143.40000001</v>
      </c>
      <c r="H62" s="10">
        <v>203086905</v>
      </c>
      <c r="I62" s="10">
        <f t="shared" si="10"/>
        <v>8930830</v>
      </c>
      <c r="J62" s="11">
        <f t="shared" si="11"/>
        <v>1.0459982001593306</v>
      </c>
      <c r="K62" s="12">
        <f t="shared" si="9"/>
        <v>12418761.599999994</v>
      </c>
      <c r="L62" s="11">
        <f t="shared" si="3"/>
        <v>1.0651328605741277</v>
      </c>
      <c r="M62" s="10">
        <v>203086905</v>
      </c>
      <c r="N62" s="10">
        <v>203086905</v>
      </c>
    </row>
    <row r="63" spans="1:14" ht="32.25" customHeight="1" x14ac:dyDescent="0.2">
      <c r="A63" s="14" t="s">
        <v>35</v>
      </c>
      <c r="B63" s="13" t="s">
        <v>34</v>
      </c>
      <c r="C63" s="13" t="s">
        <v>34</v>
      </c>
      <c r="D63" s="10">
        <v>617528509.93999994</v>
      </c>
      <c r="E63" s="10">
        <v>518999355.69</v>
      </c>
      <c r="F63" s="10">
        <v>892453248.21000004</v>
      </c>
      <c r="G63" s="10">
        <v>875720674.7658</v>
      </c>
      <c r="H63" s="10">
        <v>616827979.09000003</v>
      </c>
      <c r="I63" s="10">
        <f t="shared" si="10"/>
        <v>-700530.84999990463</v>
      </c>
      <c r="J63" s="11">
        <f t="shared" si="11"/>
        <v>0.99886558946069071</v>
      </c>
      <c r="K63" s="12">
        <f t="shared" si="9"/>
        <v>-258892695.67579997</v>
      </c>
      <c r="L63" s="11">
        <f t="shared" si="3"/>
        <v>0.70436612593960124</v>
      </c>
      <c r="M63" s="10">
        <v>541514467.88999999</v>
      </c>
      <c r="N63" s="10">
        <v>546627004.28999996</v>
      </c>
    </row>
    <row r="64" spans="1:14" ht="15" customHeight="1" x14ac:dyDescent="0.2">
      <c r="A64" s="19" t="s">
        <v>33</v>
      </c>
      <c r="B64" s="18" t="s">
        <v>27</v>
      </c>
      <c r="C64" s="18" t="s">
        <v>8</v>
      </c>
      <c r="D64" s="15">
        <f>SUM(D65:D69)</f>
        <v>18995314082.950001</v>
      </c>
      <c r="E64" s="15">
        <f>SUM(E65:E69)</f>
        <v>19377381140.209999</v>
      </c>
      <c r="F64" s="15">
        <f>SUM(F65:F69)</f>
        <v>20892673228.980003</v>
      </c>
      <c r="G64" s="15">
        <f>SUM(G65:G69)</f>
        <v>20480628829.684799</v>
      </c>
      <c r="H64" s="15">
        <f>SUM(H65:H69)</f>
        <v>20282873169.679996</v>
      </c>
      <c r="I64" s="15">
        <f t="shared" si="10"/>
        <v>1287559086.7299957</v>
      </c>
      <c r="J64" s="16">
        <f t="shared" si="11"/>
        <v>1.0677829848512848</v>
      </c>
      <c r="K64" s="17">
        <f t="shared" si="9"/>
        <v>-197755660.0048027</v>
      </c>
      <c r="L64" s="16">
        <f t="shared" si="3"/>
        <v>0.99034425838926521</v>
      </c>
      <c r="M64" s="15">
        <f>SUM(M65:M69)</f>
        <v>19436160796.489998</v>
      </c>
      <c r="N64" s="15">
        <f>SUM(N65:N69)</f>
        <v>20185466344.23</v>
      </c>
    </row>
    <row r="65" spans="1:14" ht="15" customHeight="1" x14ac:dyDescent="0.2">
      <c r="A65" s="14" t="s">
        <v>32</v>
      </c>
      <c r="B65" s="13" t="s">
        <v>27</v>
      </c>
      <c r="C65" s="13" t="s">
        <v>6</v>
      </c>
      <c r="D65" s="10">
        <v>171945681.71000001</v>
      </c>
      <c r="E65" s="10">
        <v>190302935.02000001</v>
      </c>
      <c r="F65" s="10">
        <v>192102935.02000001</v>
      </c>
      <c r="G65" s="10">
        <v>188260876.31960002</v>
      </c>
      <c r="H65" s="10">
        <v>186577590</v>
      </c>
      <c r="I65" s="10">
        <f t="shared" si="10"/>
        <v>14631908.289999992</v>
      </c>
      <c r="J65" s="11">
        <f t="shared" si="11"/>
        <v>1.0850961079364463</v>
      </c>
      <c r="K65" s="12">
        <f t="shared" si="9"/>
        <v>-1683286.3196000159</v>
      </c>
      <c r="L65" s="11">
        <f t="shared" si="3"/>
        <v>0.99105875659081499</v>
      </c>
      <c r="M65" s="10">
        <v>188099718</v>
      </c>
      <c r="N65" s="10">
        <v>189681930</v>
      </c>
    </row>
    <row r="66" spans="1:14" ht="15" customHeight="1" x14ac:dyDescent="0.2">
      <c r="A66" s="14" t="s">
        <v>31</v>
      </c>
      <c r="B66" s="13" t="s">
        <v>27</v>
      </c>
      <c r="C66" s="13" t="s">
        <v>4</v>
      </c>
      <c r="D66" s="10">
        <v>2316528303.0499997</v>
      </c>
      <c r="E66" s="10">
        <v>2767685915.0799999</v>
      </c>
      <c r="F66" s="10">
        <v>2868935915.0799999</v>
      </c>
      <c r="G66" s="10">
        <v>2818744598.4227996</v>
      </c>
      <c r="H66" s="10">
        <v>3021162839.75</v>
      </c>
      <c r="I66" s="10">
        <f t="shared" si="10"/>
        <v>704634536.70000029</v>
      </c>
      <c r="J66" s="11">
        <f t="shared" si="11"/>
        <v>1.3041769598809825</v>
      </c>
      <c r="K66" s="12">
        <f t="shared" si="9"/>
        <v>202418241.32720041</v>
      </c>
      <c r="L66" s="11">
        <f t="shared" si="3"/>
        <v>1.0718114870855846</v>
      </c>
      <c r="M66" s="10">
        <v>3021162840.0599999</v>
      </c>
      <c r="N66" s="10">
        <v>3021162839.8299999</v>
      </c>
    </row>
    <row r="67" spans="1:14" ht="15" customHeight="1" x14ac:dyDescent="0.2">
      <c r="A67" s="14" t="s">
        <v>30</v>
      </c>
      <c r="B67" s="13" t="s">
        <v>27</v>
      </c>
      <c r="C67" s="13" t="s">
        <v>1</v>
      </c>
      <c r="D67" s="10">
        <v>11660700006.5</v>
      </c>
      <c r="E67" s="10">
        <v>11519205526.190001</v>
      </c>
      <c r="F67" s="10">
        <v>13040684714.709999</v>
      </c>
      <c r="G67" s="10">
        <v>12775918930.075399</v>
      </c>
      <c r="H67" s="10">
        <v>12725271241.389999</v>
      </c>
      <c r="I67" s="10">
        <f t="shared" si="10"/>
        <v>1064571234.8899994</v>
      </c>
      <c r="J67" s="11">
        <f t="shared" si="11"/>
        <v>1.091295654145684</v>
      </c>
      <c r="K67" s="12">
        <f t="shared" si="9"/>
        <v>-50647688.685400009</v>
      </c>
      <c r="L67" s="11">
        <f t="shared" si="3"/>
        <v>0.9960356911340309</v>
      </c>
      <c r="M67" s="10">
        <v>12718341382.35</v>
      </c>
      <c r="N67" s="10">
        <v>13449947822.09</v>
      </c>
    </row>
    <row r="68" spans="1:14" ht="15" customHeight="1" x14ac:dyDescent="0.2">
      <c r="A68" s="14" t="s">
        <v>29</v>
      </c>
      <c r="B68" s="13" t="s">
        <v>27</v>
      </c>
      <c r="C68" s="13" t="s">
        <v>13</v>
      </c>
      <c r="D68" s="10">
        <v>4114214745.5300002</v>
      </c>
      <c r="E68" s="10">
        <v>4021722307.6599998</v>
      </c>
      <c r="F68" s="10">
        <v>4098902839.3400002</v>
      </c>
      <c r="G68" s="10">
        <v>4016924782.5532002</v>
      </c>
      <c r="H68" s="10">
        <v>3951336907.4400001</v>
      </c>
      <c r="I68" s="10">
        <f t="shared" si="10"/>
        <v>-162877838.09000015</v>
      </c>
      <c r="J68" s="11">
        <f t="shared" si="11"/>
        <v>0.9604109536900175</v>
      </c>
      <c r="K68" s="12">
        <f t="shared" si="9"/>
        <v>-65587875.113200188</v>
      </c>
      <c r="L68" s="11">
        <f t="shared" si="3"/>
        <v>0.98367211768612905</v>
      </c>
      <c r="M68" s="10">
        <v>3109032700.4400001</v>
      </c>
      <c r="N68" s="10">
        <v>3127569441.4400001</v>
      </c>
    </row>
    <row r="69" spans="1:14" ht="32.25" customHeight="1" x14ac:dyDescent="0.2">
      <c r="A69" s="14" t="s">
        <v>28</v>
      </c>
      <c r="B69" s="13" t="s">
        <v>27</v>
      </c>
      <c r="C69" s="13" t="s">
        <v>26</v>
      </c>
      <c r="D69" s="10">
        <v>731925346.15999997</v>
      </c>
      <c r="E69" s="10">
        <v>878464456.25999999</v>
      </c>
      <c r="F69" s="10">
        <v>692046824.83000004</v>
      </c>
      <c r="G69" s="10">
        <v>680779642.31379986</v>
      </c>
      <c r="H69" s="10">
        <v>398524591.10000002</v>
      </c>
      <c r="I69" s="10">
        <f t="shared" si="10"/>
        <v>-333400755.05999994</v>
      </c>
      <c r="J69" s="11">
        <f t="shared" si="11"/>
        <v>0.54448803172459337</v>
      </c>
      <c r="K69" s="12">
        <f t="shared" si="9"/>
        <v>-282255051.21379983</v>
      </c>
      <c r="L69" s="11">
        <f t="shared" si="3"/>
        <v>0.58539440125664532</v>
      </c>
      <c r="M69" s="10">
        <v>399524155.63999999</v>
      </c>
      <c r="N69" s="10">
        <v>397104310.87</v>
      </c>
    </row>
    <row r="70" spans="1:14" ht="15" customHeight="1" x14ac:dyDescent="0.2">
      <c r="A70" s="19" t="s">
        <v>25</v>
      </c>
      <c r="B70" s="18" t="s">
        <v>20</v>
      </c>
      <c r="C70" s="18" t="s">
        <v>8</v>
      </c>
      <c r="D70" s="15">
        <f>SUM(D71:D74)</f>
        <v>1729231845.4400001</v>
      </c>
      <c r="E70" s="15">
        <f>SUM(E71:E74)</f>
        <v>2673111009.5799999</v>
      </c>
      <c r="F70" s="15">
        <f>SUM(F71:F74)</f>
        <v>3921901549.0300002</v>
      </c>
      <c r="G70" s="15">
        <f>SUM(G71:G74)</f>
        <v>3475394204.5311999</v>
      </c>
      <c r="H70" s="15">
        <f>SUM(H71:H74)</f>
        <v>3607810500.6799994</v>
      </c>
      <c r="I70" s="15">
        <f t="shared" si="10"/>
        <v>1878578655.2399993</v>
      </c>
      <c r="J70" s="16">
        <f t="shared" si="11"/>
        <v>2.086365983944737</v>
      </c>
      <c r="K70" s="17">
        <f t="shared" si="9"/>
        <v>132416296.14879942</v>
      </c>
      <c r="L70" s="16">
        <f t="shared" si="3"/>
        <v>1.0381010867705758</v>
      </c>
      <c r="M70" s="15">
        <f>SUM(M71:M74)</f>
        <v>1265181607</v>
      </c>
      <c r="N70" s="15">
        <f>SUM(N71:N74)</f>
        <v>1266225085</v>
      </c>
    </row>
    <row r="71" spans="1:14" ht="15" customHeight="1" x14ac:dyDescent="0.2">
      <c r="A71" s="14" t="s">
        <v>24</v>
      </c>
      <c r="B71" s="13" t="s">
        <v>20</v>
      </c>
      <c r="C71" s="13" t="s">
        <v>6</v>
      </c>
      <c r="D71" s="10">
        <v>470048213.20000005</v>
      </c>
      <c r="E71" s="10">
        <v>459552158.92000002</v>
      </c>
      <c r="F71" s="10">
        <v>778601851.12</v>
      </c>
      <c r="G71" s="10">
        <v>838029814.0976001</v>
      </c>
      <c r="H71" s="10">
        <v>124957332.72</v>
      </c>
      <c r="I71" s="10">
        <f t="shared" si="10"/>
        <v>-345090880.48000002</v>
      </c>
      <c r="J71" s="11">
        <f t="shared" si="11"/>
        <v>0.26583939521717126</v>
      </c>
      <c r="K71" s="12">
        <f t="shared" si="9"/>
        <v>-713072481.37760007</v>
      </c>
      <c r="L71" s="11">
        <f t="shared" si="3"/>
        <v>0.14910845726241309</v>
      </c>
      <c r="M71" s="10">
        <v>66713672.659999996</v>
      </c>
      <c r="N71" s="10">
        <v>66713672.659999996</v>
      </c>
    </row>
    <row r="72" spans="1:14" ht="15" customHeight="1" x14ac:dyDescent="0.2">
      <c r="A72" s="14" t="s">
        <v>23</v>
      </c>
      <c r="B72" s="13" t="s">
        <v>20</v>
      </c>
      <c r="C72" s="13" t="s">
        <v>4</v>
      </c>
      <c r="D72" s="10">
        <v>473333883.38999999</v>
      </c>
      <c r="E72" s="10">
        <v>1044487771.66</v>
      </c>
      <c r="F72" s="10">
        <v>2204105056.3699999</v>
      </c>
      <c r="G72" s="10">
        <v>1698138066.1643999</v>
      </c>
      <c r="H72" s="10">
        <v>2227729729.6799998</v>
      </c>
      <c r="I72" s="10">
        <f t="shared" si="10"/>
        <v>1754395846.29</v>
      </c>
      <c r="J72" s="11">
        <f t="shared" si="11"/>
        <v>4.7064657905432012</v>
      </c>
      <c r="K72" s="12">
        <f t="shared" ref="K72:K85" si="12">H72-G72</f>
        <v>529591663.51559997</v>
      </c>
      <c r="L72" s="11">
        <f t="shared" si="3"/>
        <v>1.3118660808963511</v>
      </c>
      <c r="M72" s="10">
        <v>16560778</v>
      </c>
      <c r="N72" s="10">
        <v>16280778</v>
      </c>
    </row>
    <row r="73" spans="1:14" ht="15" customHeight="1" x14ac:dyDescent="0.2">
      <c r="A73" s="14" t="s">
        <v>22</v>
      </c>
      <c r="B73" s="13" t="s">
        <v>20</v>
      </c>
      <c r="C73" s="13" t="s">
        <v>1</v>
      </c>
      <c r="D73" s="10">
        <v>759132257.92999995</v>
      </c>
      <c r="E73" s="10">
        <v>1142865275</v>
      </c>
      <c r="F73" s="10">
        <v>910900052.22000003</v>
      </c>
      <c r="G73" s="10">
        <v>910982051.17560017</v>
      </c>
      <c r="H73" s="10">
        <v>1224599384.28</v>
      </c>
      <c r="I73" s="10">
        <f t="shared" si="10"/>
        <v>465467126.35000002</v>
      </c>
      <c r="J73" s="11">
        <f t="shared" si="11"/>
        <v>1.6131568267421998</v>
      </c>
      <c r="K73" s="12">
        <f t="shared" si="12"/>
        <v>313617333.1043998</v>
      </c>
      <c r="L73" s="11">
        <f t="shared" ref="L73:L85" si="13">IFERROR(H73/G73,"-")</f>
        <v>1.3442629113270501</v>
      </c>
      <c r="M73" s="10">
        <v>1151383102.3399999</v>
      </c>
      <c r="N73" s="10">
        <v>1152706580.3399999</v>
      </c>
    </row>
    <row r="74" spans="1:14" ht="32.25" customHeight="1" x14ac:dyDescent="0.2">
      <c r="A74" s="14" t="s">
        <v>21</v>
      </c>
      <c r="B74" s="13" t="s">
        <v>20</v>
      </c>
      <c r="C74" s="13" t="s">
        <v>19</v>
      </c>
      <c r="D74" s="10">
        <v>26717490.920000002</v>
      </c>
      <c r="E74" s="10">
        <v>26205804</v>
      </c>
      <c r="F74" s="10">
        <v>28294589.32</v>
      </c>
      <c r="G74" s="10">
        <v>28244273.093600001</v>
      </c>
      <c r="H74" s="10">
        <v>30524054</v>
      </c>
      <c r="I74" s="10">
        <f t="shared" si="10"/>
        <v>3806563.0799999982</v>
      </c>
      <c r="J74" s="11">
        <f t="shared" si="11"/>
        <v>1.1424745718599836</v>
      </c>
      <c r="K74" s="12">
        <f t="shared" si="12"/>
        <v>2279780.9063999988</v>
      </c>
      <c r="L74" s="11">
        <f t="shared" si="13"/>
        <v>1.0807165721293279</v>
      </c>
      <c r="M74" s="10">
        <v>30524054</v>
      </c>
      <c r="N74" s="10">
        <v>30524054</v>
      </c>
    </row>
    <row r="75" spans="1:14" ht="15" customHeight="1" x14ac:dyDescent="0.2">
      <c r="A75" s="19" t="s">
        <v>18</v>
      </c>
      <c r="B75" s="18" t="s">
        <v>14</v>
      </c>
      <c r="C75" s="18" t="s">
        <v>8</v>
      </c>
      <c r="D75" s="15">
        <f>SUM(D76:D78)</f>
        <v>203031014.81</v>
      </c>
      <c r="E75" s="15">
        <f>SUM(E76:E78)</f>
        <v>227807716.68000001</v>
      </c>
      <c r="F75" s="15">
        <f>SUM(F76:F78)</f>
        <v>233354235.13999999</v>
      </c>
      <c r="G75" s="15">
        <f>SUM(G76:G78)</f>
        <v>229547567.57720003</v>
      </c>
      <c r="H75" s="15">
        <f>SUM(H76:H78)</f>
        <v>244521551</v>
      </c>
      <c r="I75" s="15">
        <f t="shared" si="10"/>
        <v>41490536.189999998</v>
      </c>
      <c r="J75" s="16">
        <f t="shared" si="11"/>
        <v>1.2043556558530113</v>
      </c>
      <c r="K75" s="17">
        <f t="shared" si="12"/>
        <v>14973983.422799975</v>
      </c>
      <c r="L75" s="16">
        <f t="shared" si="13"/>
        <v>1.0652325946244845</v>
      </c>
      <c r="M75" s="15">
        <f>SUM(M76:M78)</f>
        <v>233009208</v>
      </c>
      <c r="N75" s="15">
        <f>SUM(N76:N78)</f>
        <v>233009208</v>
      </c>
    </row>
    <row r="76" spans="1:14" ht="15" customHeight="1" x14ac:dyDescent="0.2">
      <c r="A76" s="14" t="s">
        <v>17</v>
      </c>
      <c r="B76" s="13" t="s">
        <v>14</v>
      </c>
      <c r="C76" s="13" t="s">
        <v>6</v>
      </c>
      <c r="D76" s="10">
        <v>56213877</v>
      </c>
      <c r="E76" s="10">
        <v>66725608</v>
      </c>
      <c r="F76" s="10">
        <v>66725608</v>
      </c>
      <c r="G76" s="10">
        <v>65391095.839999996</v>
      </c>
      <c r="H76" s="10">
        <v>69235942</v>
      </c>
      <c r="I76" s="10">
        <f t="shared" si="10"/>
        <v>13022065</v>
      </c>
      <c r="J76" s="11">
        <f t="shared" si="11"/>
        <v>1.2316521416944788</v>
      </c>
      <c r="K76" s="12">
        <f t="shared" si="12"/>
        <v>3844846.1600000039</v>
      </c>
      <c r="L76" s="11">
        <f t="shared" si="13"/>
        <v>1.0587977018982468</v>
      </c>
      <c r="M76" s="10">
        <v>61579513</v>
      </c>
      <c r="N76" s="10">
        <v>61579513</v>
      </c>
    </row>
    <row r="77" spans="1:14" ht="15" customHeight="1" x14ac:dyDescent="0.2">
      <c r="A77" s="14" t="s">
        <v>16</v>
      </c>
      <c r="B77" s="13" t="s">
        <v>14</v>
      </c>
      <c r="C77" s="13" t="s">
        <v>4</v>
      </c>
      <c r="D77" s="10">
        <v>98613014</v>
      </c>
      <c r="E77" s="10">
        <v>115134417.68000001</v>
      </c>
      <c r="F77" s="10">
        <v>117795957.14</v>
      </c>
      <c r="G77" s="10">
        <v>115440037.99720001</v>
      </c>
      <c r="H77" s="10">
        <v>123753506</v>
      </c>
      <c r="I77" s="10">
        <f t="shared" si="10"/>
        <v>25140492</v>
      </c>
      <c r="J77" s="11">
        <f t="shared" si="11"/>
        <v>1.2549409147964994</v>
      </c>
      <c r="K77" s="12">
        <f t="shared" si="12"/>
        <v>8313468.0027999878</v>
      </c>
      <c r="L77" s="11">
        <f t="shared" si="13"/>
        <v>1.0720154648857758</v>
      </c>
      <c r="M77" s="10">
        <v>119897592</v>
      </c>
      <c r="N77" s="10">
        <v>119897592</v>
      </c>
    </row>
    <row r="78" spans="1:14" ht="32.25" customHeight="1" x14ac:dyDescent="0.2">
      <c r="A78" s="14" t="s">
        <v>15</v>
      </c>
      <c r="B78" s="13" t="s">
        <v>14</v>
      </c>
      <c r="C78" s="13" t="s">
        <v>13</v>
      </c>
      <c r="D78" s="10">
        <v>48204123.809999995</v>
      </c>
      <c r="E78" s="10">
        <v>45947691</v>
      </c>
      <c r="F78" s="10">
        <v>48832670</v>
      </c>
      <c r="G78" s="10">
        <v>48716433.740000002</v>
      </c>
      <c r="H78" s="10">
        <v>51532103</v>
      </c>
      <c r="I78" s="10">
        <f t="shared" si="10"/>
        <v>3327979.1900000051</v>
      </c>
      <c r="J78" s="11">
        <f t="shared" si="11"/>
        <v>1.0690393046685689</v>
      </c>
      <c r="K78" s="12">
        <f t="shared" si="12"/>
        <v>2815669.2599999979</v>
      </c>
      <c r="L78" s="11">
        <f t="shared" si="13"/>
        <v>1.0577971137014512</v>
      </c>
      <c r="M78" s="10">
        <v>51532103</v>
      </c>
      <c r="N78" s="10">
        <v>51532103</v>
      </c>
    </row>
    <row r="79" spans="1:14" ht="32.25" customHeight="1" x14ac:dyDescent="0.2">
      <c r="A79" s="19" t="s">
        <v>12</v>
      </c>
      <c r="B79" s="18" t="s">
        <v>10</v>
      </c>
      <c r="C79" s="18" t="s">
        <v>8</v>
      </c>
      <c r="D79" s="15">
        <f>SUM(D80)</f>
        <v>95473345.870000005</v>
      </c>
      <c r="E79" s="15">
        <f>SUM(E80)</f>
        <v>169757613.22</v>
      </c>
      <c r="F79" s="15">
        <f>SUM(F80)</f>
        <v>155631197.50999999</v>
      </c>
      <c r="G79" s="15">
        <f>SUM(G80)</f>
        <v>155657816.33000001</v>
      </c>
      <c r="H79" s="15">
        <f>SUM(H80)</f>
        <v>167993265.83000001</v>
      </c>
      <c r="I79" s="15">
        <f t="shared" si="10"/>
        <v>72519919.960000008</v>
      </c>
      <c r="J79" s="16">
        <f t="shared" si="11"/>
        <v>1.759582889854366</v>
      </c>
      <c r="K79" s="17">
        <f t="shared" si="12"/>
        <v>12335449.5</v>
      </c>
      <c r="L79" s="16">
        <f t="shared" si="13"/>
        <v>1.079247221828221</v>
      </c>
      <c r="M79" s="15">
        <f>SUM(M80)</f>
        <v>176303956.93000001</v>
      </c>
      <c r="N79" s="15">
        <f>SUM(N80)</f>
        <v>249061301.91999999</v>
      </c>
    </row>
    <row r="80" spans="1:14" ht="32.25" customHeight="1" x14ac:dyDescent="0.2">
      <c r="A80" s="14" t="s">
        <v>11</v>
      </c>
      <c r="B80" s="13" t="s">
        <v>10</v>
      </c>
      <c r="C80" s="13" t="s">
        <v>6</v>
      </c>
      <c r="D80" s="10">
        <v>95473345.870000005</v>
      </c>
      <c r="E80" s="10">
        <v>169757613.22</v>
      </c>
      <c r="F80" s="10">
        <v>155631197.50999999</v>
      </c>
      <c r="G80" s="10">
        <v>155657816.33000001</v>
      </c>
      <c r="H80" s="10">
        <v>167993265.83000001</v>
      </c>
      <c r="I80" s="10">
        <f t="shared" si="10"/>
        <v>72519919.960000008</v>
      </c>
      <c r="J80" s="11">
        <f t="shared" si="11"/>
        <v>1.759582889854366</v>
      </c>
      <c r="K80" s="12">
        <f t="shared" si="12"/>
        <v>12335449.5</v>
      </c>
      <c r="L80" s="11">
        <f t="shared" si="13"/>
        <v>1.079247221828221</v>
      </c>
      <c r="M80" s="10">
        <v>176303956.93000001</v>
      </c>
      <c r="N80" s="10">
        <v>249061301.91999999</v>
      </c>
    </row>
    <row r="81" spans="1:14" ht="48.95" customHeight="1" x14ac:dyDescent="0.2">
      <c r="A81" s="19" t="s">
        <v>9</v>
      </c>
      <c r="B81" s="18" t="s">
        <v>2</v>
      </c>
      <c r="C81" s="18" t="s">
        <v>8</v>
      </c>
      <c r="D81" s="15">
        <f>SUM(D82:D84)</f>
        <v>4213652629.6499996</v>
      </c>
      <c r="E81" s="15">
        <f>SUM(E82:E84)</f>
        <v>4021003343.4299998</v>
      </c>
      <c r="F81" s="15">
        <f>SUM(F82:F84)</f>
        <v>5218705355.3100004</v>
      </c>
      <c r="G81" s="15">
        <f>SUM(G82:G84)</f>
        <v>5234331248.2038002</v>
      </c>
      <c r="H81" s="15">
        <f>SUM(H82:H84)</f>
        <v>3953784300</v>
      </c>
      <c r="I81" s="15">
        <f t="shared" si="10"/>
        <v>-259868329.64999962</v>
      </c>
      <c r="J81" s="16">
        <f t="shared" si="11"/>
        <v>0.93832706383497366</v>
      </c>
      <c r="K81" s="17">
        <f t="shared" si="12"/>
        <v>-1280546948.2038002</v>
      </c>
      <c r="L81" s="16">
        <f t="shared" si="13"/>
        <v>0.75535615010165258</v>
      </c>
      <c r="M81" s="15">
        <f>SUM(M82:M84)</f>
        <v>3915871943.4299998</v>
      </c>
      <c r="N81" s="15">
        <f>SUM(N82:N84)</f>
        <v>3905267600</v>
      </c>
    </row>
    <row r="82" spans="1:14" ht="64.5" customHeight="1" x14ac:dyDescent="0.2">
      <c r="A82" s="14" t="s">
        <v>7</v>
      </c>
      <c r="B82" s="13" t="s">
        <v>2</v>
      </c>
      <c r="C82" s="13" t="s">
        <v>6</v>
      </c>
      <c r="D82" s="10">
        <v>2725936000</v>
      </c>
      <c r="E82" s="10">
        <v>2848603000</v>
      </c>
      <c r="F82" s="10">
        <v>2848603000</v>
      </c>
      <c r="G82" s="10">
        <v>2791630940</v>
      </c>
      <c r="H82" s="10">
        <v>2962547000</v>
      </c>
      <c r="I82" s="10">
        <f t="shared" si="10"/>
        <v>236611000</v>
      </c>
      <c r="J82" s="11">
        <f t="shared" si="11"/>
        <v>1.086799910195984</v>
      </c>
      <c r="K82" s="12">
        <f t="shared" si="12"/>
        <v>170916060</v>
      </c>
      <c r="L82" s="11">
        <f t="shared" si="13"/>
        <v>1.0612244468102936</v>
      </c>
      <c r="M82" s="10">
        <v>2962547000</v>
      </c>
      <c r="N82" s="10">
        <v>2962547000</v>
      </c>
    </row>
    <row r="83" spans="1:14" ht="15" customHeight="1" x14ac:dyDescent="0.2">
      <c r="A83" s="14" t="s">
        <v>5</v>
      </c>
      <c r="B83" s="13" t="s">
        <v>2</v>
      </c>
      <c r="C83" s="13" t="s">
        <v>4</v>
      </c>
      <c r="D83" s="10">
        <v>1239611733.49</v>
      </c>
      <c r="E83" s="10">
        <v>954482000</v>
      </c>
      <c r="F83" s="10">
        <v>1952437344.6900001</v>
      </c>
      <c r="G83" s="10">
        <v>2003388597.7962</v>
      </c>
      <c r="H83" s="10">
        <v>754658700</v>
      </c>
      <c r="I83" s="10">
        <f t="shared" si="10"/>
        <v>-484953033.49000001</v>
      </c>
      <c r="J83" s="11">
        <f t="shared" si="11"/>
        <v>0.60878634786340369</v>
      </c>
      <c r="K83" s="12">
        <f t="shared" si="12"/>
        <v>-1248729897.7962</v>
      </c>
      <c r="L83" s="11">
        <f t="shared" si="13"/>
        <v>0.37669112264597687</v>
      </c>
      <c r="M83" s="10">
        <v>706142000</v>
      </c>
      <c r="N83" s="10">
        <v>706142000</v>
      </c>
    </row>
    <row r="84" spans="1:14" ht="32.25" customHeight="1" x14ac:dyDescent="0.2">
      <c r="A84" s="9" t="s">
        <v>3</v>
      </c>
      <c r="B84" s="8" t="s">
        <v>2</v>
      </c>
      <c r="C84" s="8" t="s">
        <v>1</v>
      </c>
      <c r="D84" s="10">
        <v>248104896.16</v>
      </c>
      <c r="E84" s="10">
        <v>217918343.43000001</v>
      </c>
      <c r="F84" s="10">
        <v>417665010.62</v>
      </c>
      <c r="G84" s="10">
        <v>439311710.40760005</v>
      </c>
      <c r="H84" s="10">
        <v>236578600</v>
      </c>
      <c r="I84" s="5">
        <f t="shared" si="10"/>
        <v>-11526296.159999996</v>
      </c>
      <c r="J84" s="6">
        <f t="shared" si="11"/>
        <v>0.9535426493455138</v>
      </c>
      <c r="K84" s="7">
        <f t="shared" si="12"/>
        <v>-202733110.40760005</v>
      </c>
      <c r="L84" s="6">
        <f t="shared" si="13"/>
        <v>0.53852104188276428</v>
      </c>
      <c r="M84" s="10">
        <v>247182943.43000001</v>
      </c>
      <c r="N84" s="10">
        <v>236578600</v>
      </c>
    </row>
    <row r="85" spans="1:14" ht="28.5" customHeight="1" x14ac:dyDescent="0.2">
      <c r="A85" s="23" t="s">
        <v>0</v>
      </c>
      <c r="B85" s="23"/>
      <c r="C85" s="23"/>
      <c r="D85" s="2">
        <f>D5+D15+D19+D24+D36+D41+D46+D54+D57+D64+D70+D75+D79+D81</f>
        <v>98444366125.569992</v>
      </c>
      <c r="E85" s="2">
        <f>E5+E15+E19+E24+E36+E41+E46+E54+E57+E64+E70+E75+E79+E81</f>
        <v>86415763980.779984</v>
      </c>
      <c r="F85" s="2">
        <f>F5+F15+F19+F24+F36+F41+F46+F54+F57+F64+F70+F75+F79+F81</f>
        <v>110057098637.06</v>
      </c>
      <c r="G85" s="2">
        <f>G5+G15+G19+G24+G36+G41+G46+G54+G57+G64+G70+G75+G79+G81</f>
        <v>104356135988.92419</v>
      </c>
      <c r="H85" s="2">
        <f>H5+H15+H19+H24+H36+H41+H46+H54+H57+H64+H70+H75+H79+H81</f>
        <v>84090998607.529999</v>
      </c>
      <c r="I85" s="2">
        <f t="shared" si="10"/>
        <v>-14353367518.039993</v>
      </c>
      <c r="J85" s="3">
        <f t="shared" si="11"/>
        <v>0.85419818235477629</v>
      </c>
      <c r="K85" s="4">
        <f t="shared" si="12"/>
        <v>-20265137381.394196</v>
      </c>
      <c r="L85" s="3">
        <f t="shared" si="13"/>
        <v>0.80580789821937227</v>
      </c>
      <c r="M85" s="2">
        <f>M5+M15+M19+M24+M36+M41+M46+M54+M57+M64+M70+M75+M79+M81</f>
        <v>79561601991.629974</v>
      </c>
      <c r="N85" s="2">
        <f>N5+N15+N19+N24+N36+N41+N46+N54+N57+N64+N70+N75+N79+N81</f>
        <v>83237062649.770004</v>
      </c>
    </row>
  </sheetData>
  <autoFilter ref="A4:N85"/>
  <mergeCells count="3">
    <mergeCell ref="A1:N1"/>
    <mergeCell ref="A2:N2"/>
    <mergeCell ref="A85:C85"/>
  </mergeCells>
  <conditionalFormatting sqref="J6:J14 J16:J18 J21:J23 J25:J35 J37:J40 J42:J45 J47:J53 J55:J56 J58:J63 J65:J69 J71:J74 J76:J78 J80 J82:J84">
    <cfRule type="colorScale" priority="3">
      <colorScale>
        <cfvo type="min"/>
        <cfvo type="percentile" val="50"/>
        <cfvo type="max"/>
        <color rgb="FFF8696B"/>
        <color rgb="FFFCFCFF"/>
        <color theme="6"/>
      </colorScale>
    </cfRule>
  </conditionalFormatting>
  <conditionalFormatting sqref="J20">
    <cfRule type="colorScale" priority="2">
      <colorScale>
        <cfvo type="min"/>
        <cfvo type="percentile" val="50"/>
        <cfvo type="max"/>
        <color rgb="FFF8696B"/>
        <color rgb="FFFCFCFF"/>
        <color theme="6"/>
      </colorScale>
    </cfRule>
  </conditionalFormatting>
  <conditionalFormatting sqref="L6:L14 L16:L18 L20:L23 L25:L35 L37:L40 L42:L45 L47:L53 L55:L56 L58:L63 L65:L69 L71:L74 L76:L78 L80 L82:L84">
    <cfRule type="colorScale" priority="1">
      <colorScale>
        <cfvo type="min"/>
        <cfvo type="percentile" val="50"/>
        <cfvo type="max"/>
        <color rgb="FFF8696B"/>
        <color rgb="FFFCFCFF"/>
        <color theme="6"/>
      </colorScale>
    </cfRule>
  </conditionalFormatting>
  <pageMargins left="0.39370078740157483" right="0.39370078740157483" top="0.59055118110236227" bottom="0.26" header="0.31496062992125984" footer="0.17"/>
  <pageSetup paperSize="9" scale="68" fitToHeight="0" orientation="landscape" r:id="rId1"/>
  <headerFooter>
    <oddHeader>&amp;C&amp;"Segoe UI,Обычный"&amp;P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ФСР</vt:lpstr>
      <vt:lpstr>ФСР!Print_Titles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Кулешов</dc:creator>
  <cp:lastModifiedBy>Кулешов</cp:lastModifiedBy>
  <dcterms:created xsi:type="dcterms:W3CDTF">2021-10-28T08:24:53Z</dcterms:created>
  <dcterms:modified xsi:type="dcterms:W3CDTF">2024-10-31T09:58:15Z</dcterms:modified>
</cp:coreProperties>
</file>