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869D1BA-4D56-4443-B535-AFBB3E7B5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Titles" localSheetId="0">Лист1!$5:$5</definedName>
    <definedName name="_xlnm.Print_Area" localSheetId="0">Лист1!$A$1:$H$40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1" i="1"/>
  <c r="F16" i="1"/>
  <c r="F9" i="1"/>
  <c r="H38" i="1" l="1"/>
  <c r="H32" i="1"/>
  <c r="C39" i="1" l="1"/>
  <c r="C14" i="1"/>
  <c r="C22" i="1" l="1"/>
  <c r="C40" i="1" s="1"/>
  <c r="F35" i="1"/>
  <c r="F12" i="1" l="1"/>
  <c r="F36" i="1" l="1"/>
  <c r="F33" i="1"/>
  <c r="F32" i="1"/>
  <c r="F31" i="1"/>
  <c r="F30" i="1"/>
  <c r="F29" i="1"/>
  <c r="F28" i="1"/>
  <c r="F27" i="1"/>
  <c r="E39" i="1"/>
  <c r="D39" i="1"/>
  <c r="F38" i="1"/>
  <c r="F37" i="1"/>
  <c r="F26" i="1"/>
  <c r="F25" i="1"/>
  <c r="G37" i="1" l="1"/>
  <c r="G35" i="1"/>
  <c r="G30" i="1"/>
  <c r="G33" i="1"/>
  <c r="G25" i="1"/>
  <c r="G36" i="1"/>
  <c r="G26" i="1"/>
  <c r="G29" i="1"/>
  <c r="G38" i="1"/>
  <c r="G27" i="1"/>
  <c r="G31" i="1"/>
  <c r="G34" i="1"/>
  <c r="G39" i="1"/>
  <c r="G28" i="1"/>
  <c r="G32" i="1"/>
  <c r="F39" i="1"/>
  <c r="F11" i="1"/>
  <c r="E14" i="1" l="1"/>
  <c r="D14" i="1" l="1"/>
  <c r="E22" i="1" l="1"/>
  <c r="G16" i="1" s="1"/>
  <c r="G12" i="1" l="1"/>
  <c r="G9" i="1"/>
  <c r="G11" i="1"/>
  <c r="E40" i="1"/>
  <c r="G40" i="1" s="1"/>
  <c r="F17" i="1"/>
  <c r="F18" i="1"/>
  <c r="F19" i="1"/>
  <c r="D22" i="1"/>
  <c r="D40" i="1" s="1"/>
  <c r="F8" i="1"/>
  <c r="F10" i="1"/>
  <c r="F13" i="1"/>
  <c r="F40" i="1" l="1"/>
  <c r="F21" i="1"/>
  <c r="F14" i="1"/>
  <c r="F22" i="1" l="1"/>
  <c r="G14" i="1"/>
  <c r="G21" i="1"/>
  <c r="G18" i="1"/>
  <c r="G10" i="1"/>
  <c r="G19" i="1"/>
  <c r="G8" i="1"/>
  <c r="G13" i="1"/>
  <c r="G20" i="1"/>
  <c r="G17" i="1"/>
  <c r="G22" i="1"/>
</calcChain>
</file>

<file path=xl/sharedStrings.xml><?xml version="1.0" encoding="utf-8"?>
<sst xmlns="http://schemas.openxmlformats.org/spreadsheetml/2006/main" count="70" uniqueCount="55">
  <si>
    <t>№</t>
  </si>
  <si>
    <t>Федеральная служба государственной регистрации, кадастра и картографии</t>
  </si>
  <si>
    <t>Органы государственной власти Брянской области</t>
  </si>
  <si>
    <t>Управление имущественных отношений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</si>
  <si>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</si>
  <si>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</si>
  <si>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</si>
  <si>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</si>
  <si>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Федеральная налоговая служба</t>
  </si>
  <si>
    <t>Департамент финансов Брянской области</t>
  </si>
  <si>
    <t>Департамент экономического развития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</si>
  <si>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</si>
  <si>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</si>
  <si>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лесами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</si>
  <si>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</si>
  <si>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</si>
  <si>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</si>
  <si>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</si>
  <si>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</si>
  <si>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</si>
  <si>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</si>
  <si>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</si>
  <si>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</si>
  <si>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</si>
  <si>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</si>
  <si>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</si>
  <si>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</si>
  <si>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</si>
  <si>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</si>
  <si>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</si>
  <si>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</si>
  <si>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</si>
  <si>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</si>
  <si>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25.</t>
  </si>
  <si>
    <t>Наименование</t>
  </si>
  <si>
    <t>Процент исполне-ния,        %</t>
  </si>
  <si>
    <t>НАЛОГОВЫЕ И НЕНАЛОГОВЫЕ ДОХОДЫ</t>
  </si>
  <si>
    <t>Прогноз доходов на 2024 год,
тыс. рублей</t>
  </si>
  <si>
    <t>Другие органы государственной власти Российской Федерации</t>
  </si>
  <si>
    <t>Другие органы государственной власти Брянской области</t>
  </si>
  <si>
    <t>БЕЗВОЗМЕЗДНЫЕ ПОСТУПЛЕНИЯ</t>
  </si>
  <si>
    <t>Департамент социальной политики и занятости населения Брянской области</t>
  </si>
  <si>
    <t>ВСЕГО</t>
  </si>
  <si>
    <t>Итого по органам государственной власти Российской Федерации</t>
  </si>
  <si>
    <t>Итого по органам государственной власти Брянской области</t>
  </si>
  <si>
    <t>Итого налоговые и неналоговые доходы</t>
  </si>
  <si>
    <t>Итого безвозмездные поступления</t>
  </si>
  <si>
    <t>Федеральная служба по надзору в сфере природопользования</t>
  </si>
  <si>
    <t>Департамент промышленности, транспорта и связи Брянской области</t>
  </si>
  <si>
    <t>14.</t>
  </si>
  <si>
    <t xml:space="preserve">Исполнение доходов областного бюджета в разрезе администраторов доходов 
за  9 месяцев 2024 года </t>
  </si>
  <si>
    <t>Кассовое исполнение 
за 9 месяцев 2024 года,
тыс. рублей</t>
  </si>
  <si>
    <t>Федеральная служба по надзору в сфере транспорта</t>
  </si>
  <si>
    <t>Кассовое исполнение 
за 9 месяцев 2023 года,
тыс. рублей</t>
  </si>
  <si>
    <t>Темп роста 
к 9 месяцам 2023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</si>
</sst>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family val="2"/>
    </font>
    <font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7" fillId="2" borderId="1">
      <alignment horizontal="right" vertical="top" shrinkToFit="1"/>
    </xf>
    <xf numFmtId="4" fontId="8" fillId="3" borderId="1">
      <alignment horizontal="right" vertical="top" shrinkToFit="1"/>
    </xf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2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165" fontId="6" fillId="0" borderId="2" xfId="3" applyNumberFormat="1" applyFont="1" applyFill="1" applyBorder="1" applyAlignment="1" applyProtection="1">
      <alignment horizontal="center" vertical="center" shrinkToFit="1"/>
    </xf>
    <xf numFmtId="165" fontId="6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10" fillId="0" borderId="2" xfId="3" applyNumberFormat="1" applyFont="1" applyFill="1" applyBorder="1" applyAlignment="1" applyProtection="1">
      <alignment horizontal="center" vertical="center" shrinkToFit="1"/>
    </xf>
  </cellXfs>
  <cellStyles count="5">
    <cellStyle name="xl34" xfId="4" xr:uid="{00000000-0005-0000-0000-000000000000}"/>
    <cellStyle name="xl36" xfId="3" xr:uid="{00000000-0005-0000-0000-000001000000}"/>
    <cellStyle name="xl38" xfId="2" xr:uid="{00000000-0005-0000-0000-000002000000}"/>
    <cellStyle name="xl39" xfId="1" xr:uid="{00000000-0005-0000-0000-000003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120" zoomScaleNormal="120" zoomScaleSheetLayoutView="100" workbookViewId="0">
      <selection activeCell="C5" sqref="C5"/>
    </sheetView>
  </sheetViews>
  <sheetFormatPr defaultRowHeight="15" x14ac:dyDescent="0.25"/>
  <cols>
    <col min="1" max="1" width="3.28515625" bestFit="1" customWidth="1"/>
    <col min="2" max="2" width="47.7109375" customWidth="1"/>
    <col min="3" max="3" width="15.42578125" customWidth="1"/>
    <col min="4" max="4" width="14.140625" customWidth="1"/>
    <col min="5" max="5" width="13.42578125" customWidth="1"/>
    <col min="6" max="6" width="10.28515625" customWidth="1"/>
    <col min="7" max="7" width="11.85546875" customWidth="1"/>
    <col min="8" max="8" width="11.7109375" customWidth="1"/>
  </cols>
  <sheetData>
    <row r="1" spans="1:9" ht="15.75" x14ac:dyDescent="0.25">
      <c r="H1" s="2" t="s">
        <v>16</v>
      </c>
    </row>
    <row r="2" spans="1:9" ht="9.75" customHeight="1" x14ac:dyDescent="0.25">
      <c r="A2" s="1"/>
    </row>
    <row r="3" spans="1:9" ht="35.25" customHeight="1" x14ac:dyDescent="0.25">
      <c r="A3" s="33" t="s">
        <v>50</v>
      </c>
      <c r="B3" s="34"/>
      <c r="C3" s="34"/>
      <c r="D3" s="34"/>
      <c r="E3" s="34"/>
      <c r="F3" s="34"/>
      <c r="G3" s="34"/>
      <c r="H3" s="34"/>
    </row>
    <row r="4" spans="1:9" ht="14.25" customHeight="1" x14ac:dyDescent="0.25">
      <c r="H4" s="2"/>
    </row>
    <row r="5" spans="1:9" ht="96.75" customHeight="1" x14ac:dyDescent="0.25">
      <c r="A5" s="4" t="s">
        <v>0</v>
      </c>
      <c r="B5" s="5" t="s">
        <v>34</v>
      </c>
      <c r="C5" s="5" t="s">
        <v>53</v>
      </c>
      <c r="D5" s="5" t="s">
        <v>37</v>
      </c>
      <c r="E5" s="5" t="s">
        <v>51</v>
      </c>
      <c r="F5" s="6" t="s">
        <v>35</v>
      </c>
      <c r="G5" s="6" t="s">
        <v>17</v>
      </c>
      <c r="H5" s="6" t="s">
        <v>54</v>
      </c>
    </row>
    <row r="6" spans="1:9" ht="15.75" x14ac:dyDescent="0.25">
      <c r="A6" s="35" t="s">
        <v>36</v>
      </c>
      <c r="B6" s="36"/>
      <c r="C6" s="36"/>
      <c r="D6" s="36"/>
      <c r="E6" s="36"/>
      <c r="F6" s="36"/>
      <c r="G6" s="36"/>
      <c r="H6" s="37"/>
    </row>
    <row r="7" spans="1:9" ht="15.75" x14ac:dyDescent="0.25">
      <c r="A7" s="35" t="s">
        <v>18</v>
      </c>
      <c r="B7" s="36"/>
      <c r="C7" s="36"/>
      <c r="D7" s="36"/>
      <c r="E7" s="36"/>
      <c r="F7" s="36"/>
      <c r="G7" s="36"/>
      <c r="H7" s="37"/>
    </row>
    <row r="8" spans="1:9" ht="15.75" x14ac:dyDescent="0.25">
      <c r="A8" s="8" t="s">
        <v>20</v>
      </c>
      <c r="B8" s="10" t="s">
        <v>8</v>
      </c>
      <c r="C8" s="11">
        <v>36466934.299999997</v>
      </c>
      <c r="D8" s="11">
        <v>50271486.799999997</v>
      </c>
      <c r="E8" s="11">
        <v>37875770.5</v>
      </c>
      <c r="F8" s="9">
        <f t="shared" ref="F8:F14" si="0">E8/D8*100</f>
        <v>75.342451379416929</v>
      </c>
      <c r="G8" s="9">
        <f t="shared" ref="G8:G14" si="1">E8/$E$22*100</f>
        <v>92.112666516857431</v>
      </c>
      <c r="H8" s="7">
        <v>103.9</v>
      </c>
      <c r="I8" s="27"/>
    </row>
    <row r="9" spans="1:9" ht="31.5" x14ac:dyDescent="0.25">
      <c r="A9" s="8" t="s">
        <v>21</v>
      </c>
      <c r="B9" s="10" t="s">
        <v>19</v>
      </c>
      <c r="C9" s="11">
        <v>415679.7</v>
      </c>
      <c r="D9" s="11">
        <v>488987</v>
      </c>
      <c r="E9" s="11">
        <v>409845.7</v>
      </c>
      <c r="F9" s="9">
        <f t="shared" ref="F9" si="2">E9/D9*100</f>
        <v>83.815254802274907</v>
      </c>
      <c r="G9" s="9">
        <f t="shared" si="1"/>
        <v>0.99673167803854956</v>
      </c>
      <c r="H9" s="7">
        <v>98.6</v>
      </c>
      <c r="I9" s="27"/>
    </row>
    <row r="10" spans="1:9" ht="31.5" x14ac:dyDescent="0.25">
      <c r="A10" s="8" t="s">
        <v>22</v>
      </c>
      <c r="B10" s="10" t="s">
        <v>52</v>
      </c>
      <c r="C10" s="11">
        <v>1124</v>
      </c>
      <c r="D10" s="11">
        <v>2050</v>
      </c>
      <c r="E10" s="11">
        <v>175822.4</v>
      </c>
      <c r="F10" s="9">
        <f t="shared" si="0"/>
        <v>8576.7024390243896</v>
      </c>
      <c r="G10" s="9">
        <f t="shared" si="1"/>
        <v>0.42759447223373354</v>
      </c>
      <c r="H10" s="7">
        <v>15642.6</v>
      </c>
      <c r="I10" s="27"/>
    </row>
    <row r="11" spans="1:9" ht="31.5" x14ac:dyDescent="0.25">
      <c r="A11" s="8" t="s">
        <v>23</v>
      </c>
      <c r="B11" s="10" t="s">
        <v>1</v>
      </c>
      <c r="C11" s="11">
        <v>58359.199999999997</v>
      </c>
      <c r="D11" s="11">
        <v>56902.9</v>
      </c>
      <c r="E11" s="11">
        <v>43767.4</v>
      </c>
      <c r="F11" s="9">
        <f t="shared" ref="F11" si="3">E11/D11*100</f>
        <v>76.915939257928855</v>
      </c>
      <c r="G11" s="9">
        <f t="shared" si="1"/>
        <v>0.10644092165755165</v>
      </c>
      <c r="H11" s="7">
        <v>75</v>
      </c>
      <c r="I11" s="27"/>
    </row>
    <row r="12" spans="1:9" ht="31.5" x14ac:dyDescent="0.25">
      <c r="A12" s="8" t="s">
        <v>24</v>
      </c>
      <c r="B12" s="10" t="s">
        <v>47</v>
      </c>
      <c r="C12" s="11">
        <v>20680.599999999999</v>
      </c>
      <c r="D12" s="11">
        <v>19039.900000000001</v>
      </c>
      <c r="E12" s="11">
        <v>11140.7</v>
      </c>
      <c r="F12" s="9">
        <f t="shared" ref="F12" si="4">E12/D12*100</f>
        <v>58.512387144890468</v>
      </c>
      <c r="G12" s="9">
        <f t="shared" si="1"/>
        <v>2.7093827275787134E-2</v>
      </c>
      <c r="H12" s="7">
        <v>53.9</v>
      </c>
      <c r="I12" s="27"/>
    </row>
    <row r="13" spans="1:9" ht="31.5" x14ac:dyDescent="0.25">
      <c r="A13" s="8" t="s">
        <v>25</v>
      </c>
      <c r="B13" s="10" t="s">
        <v>38</v>
      </c>
      <c r="C13" s="11">
        <v>91.9</v>
      </c>
      <c r="D13" s="11">
        <v>93</v>
      </c>
      <c r="E13" s="11">
        <v>390.8</v>
      </c>
      <c r="F13" s="9">
        <f t="shared" si="0"/>
        <v>420.21505376344084</v>
      </c>
      <c r="G13" s="9">
        <f t="shared" si="1"/>
        <v>9.5041314274485543E-4</v>
      </c>
      <c r="H13" s="7">
        <v>425.2</v>
      </c>
      <c r="I13" s="27"/>
    </row>
    <row r="14" spans="1:9" s="18" customFormat="1" ht="30.75" customHeight="1" x14ac:dyDescent="0.25">
      <c r="A14" s="31" t="s">
        <v>43</v>
      </c>
      <c r="B14" s="32"/>
      <c r="C14" s="16">
        <f>SUM(C8:C13)</f>
        <v>36962869.700000003</v>
      </c>
      <c r="D14" s="16">
        <f>SUM(D8:D13)</f>
        <v>50838559.599999994</v>
      </c>
      <c r="E14" s="16">
        <f>SUM(E8:E13)</f>
        <v>38516737.5</v>
      </c>
      <c r="F14" s="14">
        <f t="shared" si="0"/>
        <v>75.762841833150603</v>
      </c>
      <c r="G14" s="14">
        <f t="shared" si="1"/>
        <v>93.671477829205799</v>
      </c>
      <c r="H14" s="17">
        <v>104.2</v>
      </c>
      <c r="I14" s="27"/>
    </row>
    <row r="15" spans="1:9" ht="15.75" x14ac:dyDescent="0.25">
      <c r="A15" s="28" t="s">
        <v>2</v>
      </c>
      <c r="B15" s="28"/>
      <c r="C15" s="28"/>
      <c r="D15" s="28"/>
      <c r="E15" s="28"/>
      <c r="F15" s="28"/>
      <c r="G15" s="28"/>
      <c r="H15" s="28"/>
      <c r="I15" s="27"/>
    </row>
    <row r="16" spans="1:9" ht="21.75" customHeight="1" x14ac:dyDescent="0.25">
      <c r="A16" s="8" t="s">
        <v>20</v>
      </c>
      <c r="B16" s="23" t="s">
        <v>9</v>
      </c>
      <c r="C16" s="11">
        <v>619618.9</v>
      </c>
      <c r="D16" s="11">
        <v>1401513.5</v>
      </c>
      <c r="E16" s="11">
        <v>2135945.7999999998</v>
      </c>
      <c r="F16" s="9">
        <f t="shared" ref="F16" si="5">E16/D16*100</f>
        <v>152.40279883140616</v>
      </c>
      <c r="G16" s="9">
        <f t="shared" ref="G16:G22" si="6">E16/$E$22*100</f>
        <v>5.19455209956672</v>
      </c>
      <c r="H16" s="22">
        <v>344.7</v>
      </c>
      <c r="I16" s="27"/>
    </row>
    <row r="17" spans="1:9" ht="21.75" customHeight="1" x14ac:dyDescent="0.25">
      <c r="A17" s="8" t="s">
        <v>21</v>
      </c>
      <c r="B17" s="23" t="s">
        <v>13</v>
      </c>
      <c r="C17" s="11">
        <v>225525.2</v>
      </c>
      <c r="D17" s="11">
        <v>278550.5</v>
      </c>
      <c r="E17" s="11">
        <v>231337.7</v>
      </c>
      <c r="F17" s="9">
        <f t="shared" ref="F17:F22" si="7">E17/D17*100</f>
        <v>83.050542002258126</v>
      </c>
      <c r="G17" s="9">
        <f t="shared" si="6"/>
        <v>0.56260591221178746</v>
      </c>
      <c r="H17" s="22">
        <v>102.6</v>
      </c>
      <c r="I17" s="27"/>
    </row>
    <row r="18" spans="1:9" ht="31.5" x14ac:dyDescent="0.25">
      <c r="A18" s="8" t="s">
        <v>22</v>
      </c>
      <c r="B18" s="10" t="s">
        <v>3</v>
      </c>
      <c r="C18" s="11">
        <v>136854.1</v>
      </c>
      <c r="D18" s="11">
        <v>139543</v>
      </c>
      <c r="E18" s="11">
        <v>127085</v>
      </c>
      <c r="F18" s="9">
        <f t="shared" si="7"/>
        <v>91.072285962033206</v>
      </c>
      <c r="G18" s="9">
        <f t="shared" si="6"/>
        <v>0.3090666690013561</v>
      </c>
      <c r="H18" s="3">
        <v>92.9</v>
      </c>
      <c r="I18" s="27"/>
    </row>
    <row r="19" spans="1:9" ht="31.5" x14ac:dyDescent="0.25">
      <c r="A19" s="8" t="s">
        <v>23</v>
      </c>
      <c r="B19" s="10" t="s">
        <v>39</v>
      </c>
      <c r="C19" s="11">
        <v>124043.7</v>
      </c>
      <c r="D19" s="11">
        <v>116362.1</v>
      </c>
      <c r="E19" s="11">
        <v>107854</v>
      </c>
      <c r="F19" s="9">
        <f t="shared" si="7"/>
        <v>92.688255024617121</v>
      </c>
      <c r="G19" s="9">
        <f t="shared" si="6"/>
        <v>0.26229749001433889</v>
      </c>
      <c r="H19" s="3">
        <v>86.9</v>
      </c>
      <c r="I19" s="27"/>
    </row>
    <row r="20" spans="1:9" ht="47.25" hidden="1" customHeight="1" x14ac:dyDescent="0.25">
      <c r="A20" s="8" t="s">
        <v>33</v>
      </c>
      <c r="B20" s="12" t="s">
        <v>14</v>
      </c>
      <c r="C20" s="11"/>
      <c r="D20" s="38">
        <v>0</v>
      </c>
      <c r="E20" s="11">
        <v>0</v>
      </c>
      <c r="F20" s="9"/>
      <c r="G20" s="9">
        <f t="shared" si="6"/>
        <v>0</v>
      </c>
      <c r="H20" s="24">
        <v>0</v>
      </c>
      <c r="I20" s="27"/>
    </row>
    <row r="21" spans="1:9" s="18" customFormat="1" ht="32.25" customHeight="1" x14ac:dyDescent="0.25">
      <c r="A21" s="31" t="s">
        <v>44</v>
      </c>
      <c r="B21" s="32"/>
      <c r="C21" s="16">
        <f>SUM(C16:C19)</f>
        <v>1106041.9000000001</v>
      </c>
      <c r="D21" s="16">
        <f>SUM(D16:D19)</f>
        <v>1935969.1</v>
      </c>
      <c r="E21" s="16">
        <f>SUM(E16:E19)</f>
        <v>2602222.5</v>
      </c>
      <c r="F21" s="14">
        <f t="shared" si="7"/>
        <v>134.41446456970826</v>
      </c>
      <c r="G21" s="14">
        <f t="shared" si="6"/>
        <v>6.3285221707942023</v>
      </c>
      <c r="H21" s="15">
        <v>235.3</v>
      </c>
      <c r="I21" s="27"/>
    </row>
    <row r="22" spans="1:9" ht="21.75" customHeight="1" x14ac:dyDescent="0.25">
      <c r="A22" s="29" t="s">
        <v>45</v>
      </c>
      <c r="B22" s="29"/>
      <c r="C22" s="26">
        <f>C14+C21</f>
        <v>38068911.600000001</v>
      </c>
      <c r="D22" s="19">
        <f>D21+D14</f>
        <v>52774528.699999996</v>
      </c>
      <c r="E22" s="13">
        <f>E21+E14</f>
        <v>41118960</v>
      </c>
      <c r="F22" s="14">
        <f t="shared" si="7"/>
        <v>77.914404946642378</v>
      </c>
      <c r="G22" s="14">
        <f t="shared" si="6"/>
        <v>100</v>
      </c>
      <c r="H22" s="15">
        <v>108</v>
      </c>
      <c r="I22" s="27"/>
    </row>
    <row r="23" spans="1:9" ht="15.75" x14ac:dyDescent="0.25">
      <c r="A23" s="28" t="s">
        <v>40</v>
      </c>
      <c r="B23" s="28"/>
      <c r="C23" s="28"/>
      <c r="D23" s="28"/>
      <c r="E23" s="28"/>
      <c r="F23" s="28"/>
      <c r="G23" s="28"/>
      <c r="H23" s="28"/>
      <c r="I23" s="27"/>
    </row>
    <row r="24" spans="1:9" ht="15.75" x14ac:dyDescent="0.25">
      <c r="A24" s="28" t="s">
        <v>2</v>
      </c>
      <c r="B24" s="28"/>
      <c r="C24" s="28"/>
      <c r="D24" s="28"/>
      <c r="E24" s="28"/>
      <c r="F24" s="28"/>
      <c r="G24" s="28"/>
      <c r="H24" s="28"/>
      <c r="I24" s="27"/>
    </row>
    <row r="25" spans="1:9" ht="46.5" customHeight="1" x14ac:dyDescent="0.25">
      <c r="A25" s="8" t="s">
        <v>20</v>
      </c>
      <c r="B25" s="10" t="s">
        <v>4</v>
      </c>
      <c r="C25" s="11">
        <v>945261.3</v>
      </c>
      <c r="D25" s="11">
        <v>882921.9</v>
      </c>
      <c r="E25" s="11">
        <v>591468.9</v>
      </c>
      <c r="F25" s="9">
        <f t="shared" ref="F25:F38" si="8">E25/D25*100</f>
        <v>66.989945543314761</v>
      </c>
      <c r="G25" s="9">
        <f t="shared" ref="G25:G39" si="9">E25/$E$39*100</f>
        <v>2.2708778052689809</v>
      </c>
      <c r="H25" s="7">
        <v>62.6</v>
      </c>
      <c r="I25" s="27"/>
    </row>
    <row r="26" spans="1:9" ht="17.25" customHeight="1" x14ac:dyDescent="0.25">
      <c r="A26" s="8" t="s">
        <v>21</v>
      </c>
      <c r="B26" s="10" t="s">
        <v>5</v>
      </c>
      <c r="C26" s="11">
        <v>1731484.6</v>
      </c>
      <c r="D26" s="11">
        <v>1948703.5</v>
      </c>
      <c r="E26" s="11">
        <v>1407909.9</v>
      </c>
      <c r="F26" s="9">
        <f t="shared" si="8"/>
        <v>72.248543711241851</v>
      </c>
      <c r="G26" s="9">
        <f t="shared" si="9"/>
        <v>5.405510490455999</v>
      </c>
      <c r="H26" s="7">
        <v>81.3</v>
      </c>
      <c r="I26" s="27"/>
    </row>
    <row r="27" spans="1:9" ht="15.75" x14ac:dyDescent="0.25">
      <c r="A27" s="8" t="s">
        <v>22</v>
      </c>
      <c r="B27" s="23" t="s">
        <v>6</v>
      </c>
      <c r="C27" s="11">
        <v>190939.1</v>
      </c>
      <c r="D27" s="11">
        <v>532127.1</v>
      </c>
      <c r="E27" s="11">
        <v>345401.3</v>
      </c>
      <c r="F27" s="9">
        <f t="shared" ref="F27:F36" si="10">E27/D27*100</f>
        <v>64.909548865299286</v>
      </c>
      <c r="G27" s="9">
        <f t="shared" si="9"/>
        <v>1.3261291440362339</v>
      </c>
      <c r="H27" s="7">
        <v>180.9</v>
      </c>
      <c r="I27" s="27"/>
    </row>
    <row r="28" spans="1:9" ht="31.5" x14ac:dyDescent="0.25">
      <c r="A28" s="8" t="s">
        <v>23</v>
      </c>
      <c r="B28" s="10" t="s">
        <v>7</v>
      </c>
      <c r="C28" s="11">
        <v>2515366.2000000002</v>
      </c>
      <c r="D28" s="11">
        <v>3626564.4</v>
      </c>
      <c r="E28" s="11">
        <v>2618027.6</v>
      </c>
      <c r="F28" s="9">
        <f t="shared" si="10"/>
        <v>72.190296689616218</v>
      </c>
      <c r="G28" s="9">
        <f t="shared" si="9"/>
        <v>10.051620246511048</v>
      </c>
      <c r="H28" s="7">
        <v>104.1</v>
      </c>
      <c r="I28" s="27"/>
    </row>
    <row r="29" spans="1:9" ht="28.5" customHeight="1" x14ac:dyDescent="0.25">
      <c r="A29" s="8" t="s">
        <v>24</v>
      </c>
      <c r="B29" s="10" t="s">
        <v>11</v>
      </c>
      <c r="C29" s="11">
        <v>5326556.2</v>
      </c>
      <c r="D29" s="11">
        <v>6297507</v>
      </c>
      <c r="E29" s="11">
        <v>3717844.6</v>
      </c>
      <c r="F29" s="9">
        <f t="shared" si="10"/>
        <v>59.036768041702857</v>
      </c>
      <c r="G29" s="9">
        <f t="shared" si="9"/>
        <v>14.274242966247478</v>
      </c>
      <c r="H29" s="7">
        <v>69.8</v>
      </c>
      <c r="I29" s="27"/>
    </row>
    <row r="30" spans="1:9" ht="15.75" x14ac:dyDescent="0.25">
      <c r="A30" s="8" t="s">
        <v>25</v>
      </c>
      <c r="B30" s="23" t="s">
        <v>9</v>
      </c>
      <c r="C30" s="11">
        <v>16382898.300000001</v>
      </c>
      <c r="D30" s="11">
        <v>16040151.300000001</v>
      </c>
      <c r="E30" s="11">
        <v>13772869.5</v>
      </c>
      <c r="F30" s="9">
        <f t="shared" si="10"/>
        <v>85.864960014435766</v>
      </c>
      <c r="G30" s="9">
        <f t="shared" si="9"/>
        <v>52.8793714469452</v>
      </c>
      <c r="H30" s="7">
        <v>84.1</v>
      </c>
      <c r="I30" s="27"/>
    </row>
    <row r="31" spans="1:9" ht="15.75" customHeight="1" x14ac:dyDescent="0.25">
      <c r="A31" s="8" t="s">
        <v>26</v>
      </c>
      <c r="B31" s="10" t="s">
        <v>12</v>
      </c>
      <c r="C31" s="11">
        <v>1283960.3999999999</v>
      </c>
      <c r="D31" s="11">
        <v>1603887.1</v>
      </c>
      <c r="E31" s="11">
        <v>1594613.4</v>
      </c>
      <c r="F31" s="9">
        <f t="shared" si="10"/>
        <v>99.421798454517145</v>
      </c>
      <c r="G31" s="9">
        <f t="shared" si="9"/>
        <v>6.1223374179851335</v>
      </c>
      <c r="H31" s="21">
        <v>124.2</v>
      </c>
      <c r="I31" s="27"/>
    </row>
    <row r="32" spans="1:9" ht="31.5" x14ac:dyDescent="0.25">
      <c r="A32" s="8" t="s">
        <v>27</v>
      </c>
      <c r="B32" s="10" t="s">
        <v>41</v>
      </c>
      <c r="C32" s="11">
        <v>2808058</v>
      </c>
      <c r="D32" s="11">
        <v>2058678.6</v>
      </c>
      <c r="E32" s="11">
        <v>1387346.8</v>
      </c>
      <c r="F32" s="9">
        <f t="shared" si="10"/>
        <v>67.390159882169073</v>
      </c>
      <c r="G32" s="9">
        <f t="shared" si="9"/>
        <v>5.3265607985997976</v>
      </c>
      <c r="H32" s="7">
        <f>E32*100/C32</f>
        <v>49.405916829353238</v>
      </c>
      <c r="I32" s="27"/>
    </row>
    <row r="33" spans="1:9" ht="15.75" x14ac:dyDescent="0.25">
      <c r="A33" s="8" t="s">
        <v>28</v>
      </c>
      <c r="B33" s="10" t="s">
        <v>13</v>
      </c>
      <c r="C33" s="11">
        <v>314020</v>
      </c>
      <c r="D33" s="11">
        <v>517293.9</v>
      </c>
      <c r="E33" s="11">
        <v>371365</v>
      </c>
      <c r="F33" s="9">
        <f t="shared" si="10"/>
        <v>71.789943782441654</v>
      </c>
      <c r="G33" s="9">
        <f t="shared" si="9"/>
        <v>1.4258138274957739</v>
      </c>
      <c r="H33" s="7">
        <v>118.3</v>
      </c>
      <c r="I33" s="27"/>
    </row>
    <row r="34" spans="1:9" ht="33.75" customHeight="1" x14ac:dyDescent="0.25">
      <c r="A34" s="8" t="s">
        <v>29</v>
      </c>
      <c r="B34" s="10" t="s">
        <v>14</v>
      </c>
      <c r="C34" s="11">
        <v>2559.6999999999998</v>
      </c>
      <c r="D34" s="11">
        <v>0</v>
      </c>
      <c r="E34" s="11">
        <v>11727.9</v>
      </c>
      <c r="F34" s="9"/>
      <c r="G34" s="9">
        <f t="shared" si="9"/>
        <v>4.5027942825758178E-2</v>
      </c>
      <c r="H34" s="7">
        <v>458.2</v>
      </c>
      <c r="I34" s="27"/>
    </row>
    <row r="35" spans="1:9" ht="33.75" customHeight="1" x14ac:dyDescent="0.25">
      <c r="A35" s="8" t="s">
        <v>30</v>
      </c>
      <c r="B35" s="10" t="s">
        <v>48</v>
      </c>
      <c r="C35" s="11">
        <v>66509.2</v>
      </c>
      <c r="D35" s="11">
        <v>161799.29999999999</v>
      </c>
      <c r="E35" s="11">
        <v>34523.300000000003</v>
      </c>
      <c r="F35" s="9">
        <f t="shared" si="10"/>
        <v>21.337113324964946</v>
      </c>
      <c r="G35" s="9">
        <f t="shared" si="9"/>
        <v>0.13254829752611272</v>
      </c>
      <c r="H35" s="7">
        <v>51.9</v>
      </c>
      <c r="I35" s="27"/>
    </row>
    <row r="36" spans="1:9" ht="31.5" x14ac:dyDescent="0.25">
      <c r="A36" s="8" t="s">
        <v>31</v>
      </c>
      <c r="B36" s="10" t="s">
        <v>10</v>
      </c>
      <c r="C36" s="11">
        <v>126893.4</v>
      </c>
      <c r="D36" s="11">
        <v>101005</v>
      </c>
      <c r="E36" s="11">
        <v>98368.2</v>
      </c>
      <c r="F36" s="9">
        <f t="shared" si="10"/>
        <v>97.389436166526409</v>
      </c>
      <c r="G36" s="9">
        <f t="shared" si="9"/>
        <v>0.37767355498194444</v>
      </c>
      <c r="H36" s="7">
        <v>77.5</v>
      </c>
      <c r="I36" s="27"/>
    </row>
    <row r="37" spans="1:9" ht="31.5" x14ac:dyDescent="0.25">
      <c r="A37" s="8" t="s">
        <v>32</v>
      </c>
      <c r="B37" s="10" t="s">
        <v>15</v>
      </c>
      <c r="C37" s="11">
        <v>28367.8</v>
      </c>
      <c r="D37" s="11">
        <v>46224.6</v>
      </c>
      <c r="E37" s="11">
        <v>34605.300000000003</v>
      </c>
      <c r="F37" s="9">
        <f t="shared" si="8"/>
        <v>74.863384431666276</v>
      </c>
      <c r="G37" s="9">
        <f t="shared" si="9"/>
        <v>0.1328631272323442</v>
      </c>
      <c r="H37" s="7">
        <v>122</v>
      </c>
      <c r="I37" s="27"/>
    </row>
    <row r="38" spans="1:9" ht="31.5" x14ac:dyDescent="0.25">
      <c r="A38" s="8" t="s">
        <v>49</v>
      </c>
      <c r="B38" s="10" t="s">
        <v>39</v>
      </c>
      <c r="C38" s="11">
        <v>504058.2</v>
      </c>
      <c r="D38" s="11">
        <v>134730.70000000001</v>
      </c>
      <c r="E38" s="11">
        <v>59755.1</v>
      </c>
      <c r="F38" s="9">
        <f t="shared" si="8"/>
        <v>44.351510086416823</v>
      </c>
      <c r="G38" s="9">
        <f t="shared" si="9"/>
        <v>0.22942293388820359</v>
      </c>
      <c r="H38" s="7">
        <f>E38*100/C38</f>
        <v>11.854801687582901</v>
      </c>
      <c r="I38" s="27"/>
    </row>
    <row r="39" spans="1:9" s="18" customFormat="1" ht="15.75" x14ac:dyDescent="0.25">
      <c r="A39" s="29" t="s">
        <v>46</v>
      </c>
      <c r="B39" s="29"/>
      <c r="C39" s="25">
        <f>SUM(C25:C38)</f>
        <v>32226932.399999999</v>
      </c>
      <c r="D39" s="16">
        <f>SUM(D25:D38)</f>
        <v>33951594.400000006</v>
      </c>
      <c r="E39" s="16">
        <f>SUM(E25:E38)</f>
        <v>26045826.799999997</v>
      </c>
      <c r="F39" s="14">
        <f t="shared" ref="F39:F40" si="11">E39/D39*100</f>
        <v>76.714591053196585</v>
      </c>
      <c r="G39" s="14">
        <f t="shared" si="9"/>
        <v>100</v>
      </c>
      <c r="H39" s="17">
        <v>80.8</v>
      </c>
      <c r="I39" s="27"/>
    </row>
    <row r="40" spans="1:9" s="20" customFormat="1" ht="15.75" x14ac:dyDescent="0.25">
      <c r="A40" s="30" t="s">
        <v>42</v>
      </c>
      <c r="B40" s="30"/>
      <c r="C40" s="25">
        <f>C22+C39</f>
        <v>70295844</v>
      </c>
      <c r="D40" s="19">
        <f>D39+D22</f>
        <v>86726123.099999994</v>
      </c>
      <c r="E40" s="19">
        <f>E39+E22</f>
        <v>67164786.799999997</v>
      </c>
      <c r="F40" s="14">
        <f t="shared" si="11"/>
        <v>77.444701087993167</v>
      </c>
      <c r="G40" s="14">
        <f>E40/$E$40*100</f>
        <v>100</v>
      </c>
      <c r="H40" s="17">
        <v>95.5</v>
      </c>
      <c r="I40" s="27"/>
    </row>
    <row r="41" spans="1:9" x14ac:dyDescent="0.25">
      <c r="I41" s="27"/>
    </row>
    <row r="42" spans="1:9" x14ac:dyDescent="0.25">
      <c r="I42" s="27"/>
    </row>
  </sheetData>
  <mergeCells count="11">
    <mergeCell ref="A3:H3"/>
    <mergeCell ref="A7:H7"/>
    <mergeCell ref="A14:B14"/>
    <mergeCell ref="A15:H15"/>
    <mergeCell ref="A6:H6"/>
    <mergeCell ref="A24:H24"/>
    <mergeCell ref="A39:B39"/>
    <mergeCell ref="A40:B40"/>
    <mergeCell ref="A23:H23"/>
    <mergeCell ref="A21:B21"/>
    <mergeCell ref="A22:B22"/>
  </mergeCells>
  <pageMargins left="0.78740157480314965" right="0.19685039370078741" top="0.39370078740157483" bottom="0.47244094488188981" header="0.31496062992125984" footer="0.31496062992125984"/>
  <pageSetup paperSize="9" scale="72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2024-11-19T08:40:59Z</dcterms:modified>
</cp:coreProperties>
</file>