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52" windowWidth="30396" windowHeight="12900"/>
  </bookViews>
  <sheets>
    <sheet name="без учета счетов бюджета" sheetId="2" r:id="rId1"/>
  </sheets>
  <definedNames>
    <definedName name="_xlnm._FilterDatabase" localSheetId="0" hidden="1">'без учета счетов бюджета'!$A$5:$F$129</definedName>
    <definedName name="_xlnm.Print_Titles" localSheetId="0">'без учета счетов бюджета'!$5:$6</definedName>
    <definedName name="_xlnm.Print_Area" localSheetId="0">'без учета счетов бюджета'!$A$1:$L$135</definedName>
  </definedNames>
  <calcPr calcId="145621"/>
</workbook>
</file>

<file path=xl/calcChain.xml><?xml version="1.0" encoding="utf-8"?>
<calcChain xmlns="http://schemas.openxmlformats.org/spreadsheetml/2006/main">
  <c r="K133" i="2" l="1"/>
  <c r="L133" i="2"/>
  <c r="K134" i="2"/>
  <c r="L134" i="2"/>
  <c r="K135" i="2"/>
  <c r="L135" i="2"/>
  <c r="L132" i="2"/>
  <c r="K132" i="2"/>
  <c r="H135" i="2"/>
  <c r="I135" i="2"/>
  <c r="J135" i="2"/>
  <c r="G135" i="2"/>
  <c r="H134" i="2"/>
  <c r="I134" i="2"/>
  <c r="J134" i="2"/>
  <c r="G134" i="2"/>
  <c r="H133" i="2"/>
  <c r="I133" i="2"/>
  <c r="J133" i="2"/>
  <c r="G133" i="2"/>
  <c r="H132" i="2"/>
  <c r="I132" i="2"/>
  <c r="J132" i="2"/>
  <c r="G132" i="2"/>
  <c r="K9" i="2"/>
  <c r="K10" i="2"/>
  <c r="K12" i="2"/>
  <c r="K13" i="2"/>
  <c r="K14" i="2"/>
  <c r="K15" i="2"/>
  <c r="K16" i="2"/>
  <c r="K17" i="2"/>
  <c r="K18" i="2"/>
  <c r="K19" i="2"/>
  <c r="K20" i="2"/>
  <c r="K21" i="2"/>
  <c r="K22" i="2"/>
  <c r="K23" i="2"/>
  <c r="K25" i="2"/>
  <c r="K27" i="2"/>
  <c r="K28" i="2"/>
  <c r="K29" i="2"/>
  <c r="K30" i="2"/>
  <c r="K31" i="2"/>
  <c r="K32" i="2"/>
  <c r="K33" i="2"/>
  <c r="K34" i="2"/>
  <c r="K35" i="2"/>
  <c r="K36" i="2"/>
  <c r="K37" i="2"/>
  <c r="K38" i="2"/>
  <c r="K40" i="2"/>
  <c r="K41" i="2"/>
  <c r="K42" i="2"/>
  <c r="K45" i="2"/>
  <c r="K46" i="2"/>
  <c r="K47" i="2"/>
  <c r="K48" i="2"/>
  <c r="K49" i="2"/>
  <c r="K51" i="2"/>
  <c r="K52" i="2"/>
  <c r="K53" i="2"/>
  <c r="K55" i="2"/>
  <c r="K56" i="2"/>
  <c r="K57" i="2"/>
  <c r="K58" i="2"/>
  <c r="K59" i="2"/>
  <c r="K60" i="2"/>
  <c r="K61" i="2"/>
  <c r="K64" i="2"/>
  <c r="K65" i="2"/>
  <c r="K66" i="2"/>
  <c r="K67" i="2"/>
  <c r="K68" i="2"/>
  <c r="K69" i="2"/>
  <c r="K70" i="2"/>
  <c r="K73" i="2"/>
  <c r="K75" i="2"/>
  <c r="K76" i="2"/>
  <c r="K77" i="2"/>
  <c r="K78" i="2"/>
  <c r="K80" i="2"/>
  <c r="K81" i="2"/>
  <c r="K82" i="2"/>
  <c r="K83" i="2"/>
  <c r="K84" i="2"/>
  <c r="K85" i="2"/>
  <c r="K86" i="2"/>
  <c r="K87" i="2"/>
  <c r="K88" i="2"/>
  <c r="K89" i="2"/>
  <c r="K91" i="2"/>
  <c r="K92" i="2"/>
  <c r="K94" i="2"/>
  <c r="K95" i="2"/>
  <c r="K97" i="2"/>
  <c r="K98" i="2"/>
  <c r="K99" i="2"/>
  <c r="K100" i="2"/>
  <c r="K101" i="2"/>
  <c r="K104" i="2"/>
  <c r="K105" i="2"/>
  <c r="K106" i="2"/>
  <c r="K108" i="2"/>
  <c r="K109" i="2"/>
  <c r="K111" i="2"/>
  <c r="K114" i="2"/>
  <c r="K115" i="2"/>
  <c r="K116" i="2"/>
  <c r="K117" i="2"/>
  <c r="K118" i="2"/>
  <c r="K119" i="2"/>
  <c r="K120" i="2"/>
  <c r="K122" i="2"/>
  <c r="K123" i="2"/>
  <c r="K124" i="2"/>
  <c r="K125" i="2"/>
  <c r="K126" i="2"/>
  <c r="K127" i="2"/>
  <c r="K8" i="2"/>
  <c r="G129" i="2"/>
  <c r="I129" i="2" l="1"/>
  <c r="J129" i="2"/>
  <c r="K129" i="2" s="1"/>
  <c r="H129" i="2"/>
  <c r="L121" i="2"/>
  <c r="L52" i="2"/>
  <c r="L129" i="2" l="1"/>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90" i="2"/>
  <c r="L92" i="2"/>
  <c r="L93" i="2"/>
  <c r="L95" i="2"/>
  <c r="L96" i="2"/>
  <c r="L98" i="2"/>
  <c r="L99" i="2"/>
  <c r="L101" i="2"/>
  <c r="L102" i="2"/>
  <c r="L103" i="2"/>
  <c r="L104" i="2"/>
  <c r="L105" i="2"/>
  <c r="L106" i="2"/>
  <c r="L107" i="2"/>
  <c r="L108" i="2"/>
  <c r="L109" i="2"/>
  <c r="L110" i="2"/>
  <c r="L111" i="2"/>
  <c r="L112" i="2"/>
  <c r="L113" i="2"/>
  <c r="L114" i="2"/>
  <c r="L115" i="2"/>
  <c r="L116" i="2"/>
  <c r="L117" i="2"/>
  <c r="L118" i="2"/>
  <c r="L119" i="2"/>
  <c r="L120" i="2"/>
  <c r="L122" i="2"/>
  <c r="L123" i="2"/>
  <c r="L124" i="2"/>
  <c r="L125" i="2"/>
  <c r="L126" i="2"/>
  <c r="L127" i="2"/>
  <c r="L128" i="2"/>
</calcChain>
</file>

<file path=xl/sharedStrings.xml><?xml version="1.0" encoding="utf-8"?>
<sst xmlns="http://schemas.openxmlformats.org/spreadsheetml/2006/main" count="624" uniqueCount="259">
  <si>
    <t/>
  </si>
  <si>
    <t>7000055490</t>
  </si>
  <si>
    <t>7000010120</t>
  </si>
  <si>
    <t>805</t>
  </si>
  <si>
    <t>1740710290</t>
  </si>
  <si>
    <t>1740712510</t>
  </si>
  <si>
    <t>808</t>
  </si>
  <si>
    <t>0840312830</t>
  </si>
  <si>
    <t>08403R0650</t>
  </si>
  <si>
    <t>081G152420</t>
  </si>
  <si>
    <t>811</t>
  </si>
  <si>
    <t>1140213230</t>
  </si>
  <si>
    <t>1140213430</t>
  </si>
  <si>
    <t>1140213440</t>
  </si>
  <si>
    <t>11405R2990</t>
  </si>
  <si>
    <t>1140213250</t>
  </si>
  <si>
    <t>1140215870</t>
  </si>
  <si>
    <t>812</t>
  </si>
  <si>
    <t>121F367483</t>
  </si>
  <si>
    <t>121F367484</t>
  </si>
  <si>
    <t>1240213450</t>
  </si>
  <si>
    <t>1240311270</t>
  </si>
  <si>
    <t>1240611270</t>
  </si>
  <si>
    <t>131F255550</t>
  </si>
  <si>
    <t>121F511270</t>
  </si>
  <si>
    <t>121F552430</t>
  </si>
  <si>
    <t>1240213480</t>
  </si>
  <si>
    <t>815</t>
  </si>
  <si>
    <t>151A155190</t>
  </si>
  <si>
    <t>151A214370</t>
  </si>
  <si>
    <t>1540411310</t>
  </si>
  <si>
    <t>151A154540</t>
  </si>
  <si>
    <t>151A155130</t>
  </si>
  <si>
    <t>151A214310</t>
  </si>
  <si>
    <t>151A255190</t>
  </si>
  <si>
    <t>151A354530</t>
  </si>
  <si>
    <t>15401R5190</t>
  </si>
  <si>
    <t>1540614240</t>
  </si>
  <si>
    <t>15406R4670</t>
  </si>
  <si>
    <t>1540414210</t>
  </si>
  <si>
    <t>816</t>
  </si>
  <si>
    <t>161E250970</t>
  </si>
  <si>
    <t>161EВ5179F</t>
  </si>
  <si>
    <t>162ZВR7500</t>
  </si>
  <si>
    <t>1640214900</t>
  </si>
  <si>
    <t>1640214910</t>
  </si>
  <si>
    <t>16402R3040</t>
  </si>
  <si>
    <t>1640414770</t>
  </si>
  <si>
    <t>1640553030</t>
  </si>
  <si>
    <t>201E114760</t>
  </si>
  <si>
    <t>161E254910</t>
  </si>
  <si>
    <t>1640714790</t>
  </si>
  <si>
    <t>1640214720</t>
  </si>
  <si>
    <t>1640414820</t>
  </si>
  <si>
    <t>1640414850</t>
  </si>
  <si>
    <t>1640414860</t>
  </si>
  <si>
    <t>1640414880</t>
  </si>
  <si>
    <t>1640214780</t>
  </si>
  <si>
    <t>817</t>
  </si>
  <si>
    <t>062ZАR5990</t>
  </si>
  <si>
    <t>072Z6R5760</t>
  </si>
  <si>
    <t>072Z4R5760</t>
  </si>
  <si>
    <t>072Z4R6350</t>
  </si>
  <si>
    <t>072Z4R635F</t>
  </si>
  <si>
    <t>818</t>
  </si>
  <si>
    <t>1840415820</t>
  </si>
  <si>
    <t>1840415850</t>
  </si>
  <si>
    <t>1840515890</t>
  </si>
  <si>
    <t>1840515900</t>
  </si>
  <si>
    <t>1840515930</t>
  </si>
  <si>
    <t>1840415840</t>
  </si>
  <si>
    <t>1840515880</t>
  </si>
  <si>
    <t>1840515920</t>
  </si>
  <si>
    <t>819</t>
  </si>
  <si>
    <t>072Z5R3720</t>
  </si>
  <si>
    <t>072Z5R372F</t>
  </si>
  <si>
    <t>191F116160</t>
  </si>
  <si>
    <t>191F150210</t>
  </si>
  <si>
    <t>191R116260</t>
  </si>
  <si>
    <t>191R153890</t>
  </si>
  <si>
    <t>191R15389F</t>
  </si>
  <si>
    <t>191R153940</t>
  </si>
  <si>
    <t>1940810201</t>
  </si>
  <si>
    <t>1940816160</t>
  </si>
  <si>
    <t>1940898001</t>
  </si>
  <si>
    <t>1940916170</t>
  </si>
  <si>
    <t>1940311270</t>
  </si>
  <si>
    <t>1940411270</t>
  </si>
  <si>
    <t>1940511270</t>
  </si>
  <si>
    <t>1941311270</t>
  </si>
  <si>
    <t>161P211270</t>
  </si>
  <si>
    <t>1640411270</t>
  </si>
  <si>
    <t>1640498005</t>
  </si>
  <si>
    <t>201E155200</t>
  </si>
  <si>
    <t>201E15520F</t>
  </si>
  <si>
    <t>2140554850</t>
  </si>
  <si>
    <t>21403R0820</t>
  </si>
  <si>
    <t>251P551390</t>
  </si>
  <si>
    <t>251P55139F</t>
  </si>
  <si>
    <t>2540311270</t>
  </si>
  <si>
    <t>821</t>
  </si>
  <si>
    <t>2140316710</t>
  </si>
  <si>
    <t>2140316720</t>
  </si>
  <si>
    <t>21409R4970</t>
  </si>
  <si>
    <t>825</t>
  </si>
  <si>
    <t>251P517680</t>
  </si>
  <si>
    <t>2540217670</t>
  </si>
  <si>
    <t>2540317590</t>
  </si>
  <si>
    <t>2540317640</t>
  </si>
  <si>
    <t>2540417690</t>
  </si>
  <si>
    <t>2540517620</t>
  </si>
  <si>
    <t>251P552281</t>
  </si>
  <si>
    <t>25403R7530</t>
  </si>
  <si>
    <t>251P550810</t>
  </si>
  <si>
    <t>251P552290</t>
  </si>
  <si>
    <t>832</t>
  </si>
  <si>
    <t>3240417900</t>
  </si>
  <si>
    <t>837</t>
  </si>
  <si>
    <t>3740318540</t>
  </si>
  <si>
    <t>3740398003</t>
  </si>
  <si>
    <t>838</t>
  </si>
  <si>
    <t>1540814230</t>
  </si>
  <si>
    <t>842</t>
  </si>
  <si>
    <t>0240451200</t>
  </si>
  <si>
    <t>0240112020</t>
  </si>
  <si>
    <t>0240451180</t>
  </si>
  <si>
    <t>ВСЕГО РАСХОДОВ:</t>
  </si>
  <si>
    <t>Наименование</t>
  </si>
  <si>
    <t>ГРБС</t>
  </si>
  <si>
    <t>Рз</t>
  </si>
  <si>
    <t>Пр</t>
  </si>
  <si>
    <t>ЦСР</t>
  </si>
  <si>
    <t>ВР</t>
  </si>
  <si>
    <t>Бюджетные асигнования, утвержденные сводной бюджетной росписью с учетом изменений</t>
  </si>
  <si>
    <t>Кассовое исполнение</t>
  </si>
  <si>
    <t>01</t>
  </si>
  <si>
    <t>03</t>
  </si>
  <si>
    <t>02</t>
  </si>
  <si>
    <t>04</t>
  </si>
  <si>
    <t>08</t>
  </si>
  <si>
    <t>07</t>
  </si>
  <si>
    <t>05</t>
  </si>
  <si>
    <t>06</t>
  </si>
  <si>
    <t>09</t>
  </si>
  <si>
    <t>10</t>
  </si>
  <si>
    <t>12</t>
  </si>
  <si>
    <t>13</t>
  </si>
  <si>
    <t>14</t>
  </si>
  <si>
    <t>11</t>
  </si>
  <si>
    <t>(в рублях)</t>
  </si>
  <si>
    <t>Дотации</t>
  </si>
  <si>
    <t>Субсидии</t>
  </si>
  <si>
    <t>Субвенции</t>
  </si>
  <si>
    <t>Иные межбюджетные трансферты</t>
  </si>
  <si>
    <t>Мероприятия по работе с семьей, детьми и молодежью</t>
  </si>
  <si>
    <t>Достижение показателей деятельности органов исполнительной власти субъектов Российской Федерации</t>
  </si>
  <si>
    <t>Софинансирование объектов капитальных вложений муниципальной собственности</t>
  </si>
  <si>
    <t>Резервный фонд Правительства Брянской области</t>
  </si>
  <si>
    <t>Обустройство и материально-техническое оснащение приютов для содержания животных без владельцев</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</si>
  <si>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</si>
  <si>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</si>
  <si>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</si>
  <si>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Ликвидация несанкционированных свалок в границах городов и наиболее опасных объектов накопленного экологического вреда окружающей среде</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</si>
  <si>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</si>
  <si>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Установление и описание местоположения границ территориальных зон</t>
  </si>
  <si>
    <t>Проведение комплексных кадастровых работ</t>
  </si>
  <si>
    <t>Реализация федеральной целевой программы "Увековечение памяти погибших при защите Отечества на 2019 - 2024 годы"</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</si>
  <si>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</si>
  <si>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Реализация инициативных проектов</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</si>
  <si>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</si>
  <si>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</si>
  <si>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Подготовка объектов жилищно-коммунального хозяйства к зиме</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</si>
  <si>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</si>
  <si>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</si>
  <si>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</si>
  <si>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Государственная поддержка отрасли культуры</t>
  </si>
  <si>
    <t>Организация и проведение творческих фестивалей и конкурсов для детей и молодежи</t>
  </si>
  <si>
    <t>Создание модельных муниципальных библиотек</t>
  </si>
  <si>
    <t>Развитие сети учреждений культурно-досугового типа</t>
  </si>
  <si>
    <t>Организация и проведение фестивалей любительских творческих коллективов</t>
  </si>
  <si>
    <t>Создание виртуальных концертных залов</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</si>
  <si>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</si>
  <si>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Обеспечение развития и укрепления материально-технической базы домов культуры в населенных пунктах с числом жителей до 50 тысяч человек</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</si>
  <si>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</si>
  <si>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</si>
  <si>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</si>
  <si>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Реализация мероприятий по модернизации школьных систем образования</t>
  </si>
  <si>
    <t>Отдельные мероприятия по развитию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</si>
  <si>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</si>
  <si>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</si>
  <si>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</si>
  <si>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Модернизация школьных столовых муниципальных общеобразовательных организаций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</si>
  <si>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</si>
  <si>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</si>
  <si>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</si>
  <si>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Мероприятия по проведению оздоровительной кампании детей</t>
  </si>
  <si>
    <t>Осуществление отдельных полномочий в сфере образования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</si>
  <si>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</si>
  <si>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</si>
  <si>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</si>
  <si>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</si>
  <si>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Подготовка проектов межевания земельных участков и проведение кадастровых работ</t>
  </si>
  <si>
    <t>Обеспечение комплексного развития сельских территорий</t>
  </si>
  <si>
    <t>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</si>
  <si>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</si>
  <si>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</si>
  <si>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</si>
  <si>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</si>
  <si>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</si>
  <si>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</si>
  <si>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</si>
  <si>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</si>
  <si>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муниципальных управленческих команд приграничных муниципальных образований Брянской области</t>
  </si>
  <si>
    <t>Развитие транспортной инфраструктуры на сельских территориях</t>
  </si>
  <si>
    <t>Развитие транспортной инфраструктуры на сельских территориях за счет средств резервного фонда Правительства Российской Федерации</t>
  </si>
  <si>
    <t>Развитие и совершенствование сети автомобильных дорог общего пользования местного значения</t>
  </si>
  <si>
    <t>Стимулирование программ развития жилищного строительства субъектов Российской Федерации</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</si>
  <si>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</si>
  <si>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Развитие инфраструктуры дорожного хозяйства, обеспечивающей транспортную связанность между центрами экономического роста</t>
  </si>
  <si>
    <t>Развитие инфраструктуры дорожного хозяйства за счет средств резервного фонда Правительства Российской Федерации</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</si>
  <si>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</si>
  <si>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</si>
  <si>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</si>
  <si>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Обеспечение сохранности автомобильных дорог местного значения и условий безопасности движения по ним</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</si>
  <si>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</si>
  <si>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Создание новых мест в общеобразовательных организациях</t>
  </si>
  <si>
    <t>Создание новых мест в общеобразовательных организациях за счет средств резервного фонда Правительства Российской Федерации</t>
  </si>
  <si>
    <t>Обеспечение жильем граждан, уволенных с военной службы (службы), и приравненных к ним лиц</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</si>
  <si>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</si>
  <si>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</si>
  <si>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</si>
  <si>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</si>
  <si>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</si>
  <si>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Реализация мероприятий по обеспечению жильем молодых семей</t>
  </si>
  <si>
    <t>Проведение ремонта спортивных сооружений</t>
  </si>
  <si>
    <t>Развитие материально-технической базы муниципальных образовательных организаций в сфере физической культуры и спорта</t>
  </si>
  <si>
    <t>Развитие спортивной инфраструктуры объектов спорта Брянской области</t>
  </si>
  <si>
    <t>Подготовка основания для размещения спортивных плоскостных сооружений с учетом монтажа оборудования</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</si>
  <si>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</si>
  <si>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Обеспечение жильем тренеров, тренеров-преподавателей учреждений физической культуры и спорта Брянской области</t>
  </si>
  <si>
    <t>Оснащение объектов спортивной инфраструктуры спортивно-технологическим оборудованием (субсидии муниципальным образованиям на оснащение объектов спортивной инфраструктуры спортивно-технологическим оборудованием)</t>
  </si>
  <si>
    <t>Закупка оборудования для создания "умных" спортивных площадок</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</si>
  <si>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</si>
  <si>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Приобретение спортивного оборудования и инвентаря для приведения организаций спортивной подготовки в нормативное состояние</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</si>
  <si>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</si>
  <si>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</si>
  <si>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</si>
  <si>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Сохранение, использование, популяризация и государственная охрана объектов культурного наследия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</si>
  <si>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</si>
  <si>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</si>
  <si>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органами местного самоуправления поселений, муниципальных и городских округов</t>
  </si>
  <si>
    <t>Сведения о фактических расходах на предоставление межбюджетных трансфертов бюджетам муниципальных образований из областного бюджета за 2022 год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 в целом</t>
  </si>
  <si>
    <t>в том числе:</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</si>
  <si>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</si>
  <si>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251P511270</t>
  </si>
  <si>
    <t>Окончательный план на 2022 год
(закон 
от 22.12.2022 
№ 101-З)</t>
  </si>
  <si>
    <t>Первоначальный план на 2022 год
(закон 
от 13.12.2021 
№ 105-З)</t>
  </si>
  <si>
    <t>Процент исполнения к первоначаль
ному плану</t>
  </si>
  <si>
    <t>Процент исполнения к уточненному
плану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</si>
</sst>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sz val="12"/>
      <name val="Times New Roman"/>
      <family val="1"/>
      <charset val="204"/>
    </font>
    <font>
      <b/>
      <sz val="12"/>
      <color rgb="FF000000"/>
      <name val="Times New Roman"/>
      <family val="1"/>
      <charset val="204"/>
    </font>
    <font>
      <b/>
      <sz val="15"/>
      <color rgb="FF000000"/>
      <name val="Times New Roman"/>
      <family val="1"/>
      <charset val="204"/>
    </font>
    <font>
      <sz val="10"/>
      <color rgb="FF000000"/>
      <name val="Times New Roman"/>
    </font>
    <font>
      <sz val="10"/>
      <color rgb="FF000000"/>
      <name val="Times New Roman"/>
      <family val="1"/>
      <charset val="204"/>
    </font>
    <font>
      <sz val="11"/>
      <color rgb="FF000000"/>
      <name val="Calibri"/>
      <family val="2"/>
      <charset val="204"/>
      <scheme val="minor"/>
    </font>
    <font>
      <sz val="10"/>
      <color rgb="FF000000"/>
      <name val="Arial"/>
      <family val="2"/>
      <charset val="204"/>
    </font>
    <font>
      <i/>
      <sz val="10"/>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6" fillId="0" borderId="1"/>
    <xf numFmtId="0" fontId="1" fillId="0" borderId="1">
      <alignment wrapText="1"/>
    </xf>
    <xf numFmtId="0" fontId="6" fillId="0" borderId="1"/>
    <xf numFmtId="0" fontId="11" fillId="0" borderId="1">
      <alignment vertical="top" wrapText="1"/>
    </xf>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13" fillId="0" borderId="1"/>
    <xf numFmtId="0" fontId="13" fillId="0" borderId="1"/>
    <xf numFmtId="0" fontId="14" fillId="4" borderId="1"/>
    <xf numFmtId="0" fontId="11" fillId="0" borderId="1">
      <alignment vertical="top" wrapText="1"/>
    </xf>
    <xf numFmtId="0" fontId="12" fillId="0" borderId="1">
      <alignment vertical="top" wrapText="1"/>
    </xf>
    <xf numFmtId="0" fontId="6" fillId="0" borderId="1"/>
    <xf numFmtId="0" fontId="6" fillId="0" borderId="1"/>
    <xf numFmtId="4" fontId="3" fillId="2" borderId="2">
      <alignment horizontal="right" vertical="top" shrinkToFit="1"/>
    </xf>
    <xf numFmtId="0" fontId="1" fillId="0" borderId="2">
      <alignment horizontal="center" vertical="center" wrapText="1"/>
    </xf>
    <xf numFmtId="0" fontId="3" fillId="0" borderId="2">
      <alignment vertical="top" wrapText="1"/>
    </xf>
    <xf numFmtId="0" fontId="12" fillId="0" borderId="1">
      <alignment vertical="top" wrapText="1"/>
    </xf>
    <xf numFmtId="0" fontId="6" fillId="0" borderId="1"/>
    <xf numFmtId="0" fontId="6" fillId="0" borderId="1"/>
  </cellStyleXfs>
  <cellXfs count="43">
    <xf numFmtId="0" fontId="0" fillId="0" borderId="0" xfId="0"/>
    <xf numFmtId="0" fontId="7" fillId="0" borderId="1" xfId="2" applyNumberFormat="1" applyFont="1" applyFill="1" applyProtection="1"/>
    <xf numFmtId="0" fontId="8" fillId="0" borderId="0" xfId="0" applyFont="1" applyFill="1" applyProtection="1">
      <protection locked="0"/>
    </xf>
    <xf numFmtId="0" fontId="7" fillId="0" borderId="2" xfId="7" applyNumberFormat="1" applyFont="1" applyFill="1" applyProtection="1">
      <alignment vertical="top" wrapText="1"/>
    </xf>
    <xf numFmtId="1" fontId="7" fillId="0" borderId="2" xfId="8" applyNumberFormat="1" applyFont="1" applyFill="1" applyProtection="1">
      <alignment horizontal="center" vertical="top" shrinkToFit="1"/>
    </xf>
    <xf numFmtId="4" fontId="7" fillId="0" borderId="2" xfId="9" applyNumberFormat="1" applyFont="1" applyFill="1" applyProtection="1">
      <alignment horizontal="right" vertical="top" shrinkToFit="1"/>
    </xf>
    <xf numFmtId="49" fontId="7" fillId="0" borderId="2" xfId="8" applyNumberFormat="1" applyFont="1" applyFill="1" applyProtection="1">
      <alignment horizontal="center" vertical="top" shrinkToFit="1"/>
    </xf>
    <xf numFmtId="164" fontId="7" fillId="0" borderId="2" xfId="9" applyNumberFormat="1" applyFont="1" applyFill="1" applyProtection="1">
      <alignment horizontal="right" vertical="top" shrinkToFit="1"/>
    </xf>
    <xf numFmtId="164" fontId="9" fillId="0" borderId="2" xfId="9" applyNumberFormat="1" applyFont="1" applyFill="1" applyAlignment="1" applyProtection="1">
      <alignment horizontal="right" vertical="center" shrinkToFit="1"/>
    </xf>
    <xf numFmtId="0" fontId="7" fillId="0" borderId="3" xfId="25" applyFont="1" applyFill="1" applyBorder="1" applyAlignment="1">
      <alignment horizontal="center" vertical="center" wrapText="1"/>
    </xf>
    <xf numFmtId="0" fontId="7" fillId="0" borderId="1" xfId="1" applyNumberFormat="1" applyFont="1" applyFill="1" applyProtection="1">
      <alignment wrapText="1"/>
    </xf>
    <xf numFmtId="0" fontId="7" fillId="0" borderId="1" xfId="1" applyFont="1" applyFill="1">
      <alignment wrapText="1"/>
    </xf>
    <xf numFmtId="0" fontId="10" fillId="0" borderId="1" xfId="3" applyNumberFormat="1" applyFont="1" applyFill="1" applyAlignment="1" applyProtection="1">
      <alignment horizontal="center" vertical="center" wrapText="1"/>
    </xf>
    <xf numFmtId="0" fontId="10" fillId="0" borderId="1" xfId="3" applyFont="1" applyFill="1" applyAlignment="1">
      <alignment horizontal="center" vertical="center" wrapText="1"/>
    </xf>
    <xf numFmtId="0" fontId="7" fillId="0" borderId="1" xfId="4" applyNumberFormat="1" applyFont="1" applyFill="1" applyProtection="1">
      <alignment horizontal="center"/>
    </xf>
    <xf numFmtId="0" fontId="7" fillId="0" borderId="1" xfId="4" applyFont="1" applyFill="1">
      <alignment horizontal="center"/>
    </xf>
    <xf numFmtId="0" fontId="7" fillId="0" borderId="4" xfId="5" applyNumberFormat="1" applyFont="1" applyFill="1" applyBorder="1" applyAlignment="1" applyProtection="1">
      <alignment horizontal="right" vertical="center"/>
    </xf>
    <xf numFmtId="0" fontId="7" fillId="0" borderId="4" xfId="5" applyFont="1" applyFill="1" applyBorder="1" applyAlignment="1">
      <alignment horizontal="right" vertical="center"/>
    </xf>
    <xf numFmtId="0" fontId="7" fillId="0" borderId="3" xfId="26" applyNumberFormat="1" applyFont="1" applyFill="1" applyBorder="1" applyAlignment="1" applyProtection="1">
      <alignment horizontal="center" vertical="center" wrapText="1"/>
    </xf>
    <xf numFmtId="0" fontId="7" fillId="0" borderId="3" xfId="6" applyNumberFormat="1" applyFont="1" applyBorder="1" applyProtection="1">
      <alignment horizontal="center" vertical="center" wrapText="1"/>
    </xf>
    <xf numFmtId="0" fontId="7" fillId="0" borderId="3" xfId="6" applyFont="1" applyBorder="1">
      <alignment horizontal="center" vertical="center" wrapText="1"/>
    </xf>
    <xf numFmtId="0" fontId="7" fillId="0" borderId="2" xfId="48" applyFont="1" applyFill="1" applyBorder="1" applyAlignment="1">
      <alignment horizontal="left" vertical="center" wrapText="1"/>
    </xf>
    <xf numFmtId="0" fontId="9" fillId="0" borderId="2" xfId="11" applyFont="1" applyFill="1" applyAlignment="1">
      <alignment horizontal="left" vertical="center"/>
    </xf>
    <xf numFmtId="4" fontId="9" fillId="0" borderId="2" xfId="9" applyNumberFormat="1" applyFont="1" applyFill="1" applyAlignment="1" applyProtection="1">
      <alignment horizontal="right" vertical="center" shrinkToFit="1"/>
    </xf>
    <xf numFmtId="0" fontId="9" fillId="0" borderId="2" xfId="11" applyNumberFormat="1" applyFont="1" applyFill="1" applyAlignment="1" applyProtection="1">
      <alignment horizontal="left" vertical="center"/>
    </xf>
    <xf numFmtId="0" fontId="15" fillId="0" borderId="7" xfId="7" applyNumberFormat="1" applyFont="1" applyFill="1" applyBorder="1" applyAlignment="1" applyProtection="1">
      <alignment horizontal="left"/>
    </xf>
    <xf numFmtId="0" fontId="15" fillId="0" borderId="6" xfId="7" applyNumberFormat="1" applyFont="1" applyFill="1" applyBorder="1" applyAlignment="1" applyProtection="1">
      <alignment horizontal="left"/>
    </xf>
    <xf numFmtId="0" fontId="15" fillId="0" borderId="5" xfId="7" applyNumberFormat="1" applyFont="1" applyFill="1" applyBorder="1" applyAlignment="1" applyProtection="1">
      <alignment horizontal="left"/>
    </xf>
    <xf numFmtId="0" fontId="7" fillId="0" borderId="7" xfId="7" applyNumberFormat="1" applyFont="1" applyFill="1" applyBorder="1" applyAlignment="1" applyProtection="1">
      <alignment horizontal="left" indent="9"/>
    </xf>
    <xf numFmtId="0" fontId="7" fillId="0" borderId="6" xfId="7" applyNumberFormat="1" applyFont="1" applyFill="1" applyBorder="1" applyAlignment="1" applyProtection="1">
      <alignment horizontal="left" indent="9"/>
    </xf>
    <xf numFmtId="0" fontId="7" fillId="0" borderId="5" xfId="7" applyNumberFormat="1" applyFont="1" applyFill="1" applyBorder="1" applyAlignment="1" applyProtection="1">
      <alignment horizontal="left" indent="9"/>
    </xf>
    <xf numFmtId="4" fontId="7" fillId="0" borderId="2" xfId="9" applyNumberFormat="1" applyFont="1" applyFill="1" applyProtection="1">
      <alignment horizontal="right" vertical="top" shrinkToFit="1"/>
    </xf>
    <xf numFmtId="0" fontId="7" fillId="0" borderId="3" xfId="26" applyFont="1" applyFill="1" applyBorder="1" applyAlignment="1" applyProtection="1">
      <alignment horizontal="center" vertical="center" wrapText="1"/>
      <protection locked="0"/>
    </xf>
    <xf numFmtId="0" fontId="7" fillId="0" borderId="1" xfId="2" applyNumberFormat="1" applyFont="1" applyFill="1" applyProtection="1"/>
    <xf numFmtId="1" fontId="7" fillId="0" borderId="2" xfId="8" applyNumberFormat="1" applyFont="1" applyFill="1" applyProtection="1">
      <alignment horizontal="center" vertical="top" shrinkToFit="1"/>
    </xf>
    <xf numFmtId="0" fontId="7" fillId="0" borderId="2" xfId="7" applyNumberFormat="1" applyFont="1" applyFill="1" applyProtection="1">
      <alignment vertical="top" wrapText="1"/>
    </xf>
    <xf numFmtId="4" fontId="7" fillId="0" borderId="2" xfId="9" applyNumberFormat="1" applyFont="1" applyFill="1" applyProtection="1">
      <alignment horizontal="right" vertical="top" shrinkToFit="1"/>
    </xf>
    <xf numFmtId="164" fontId="7" fillId="0" borderId="2" xfId="9" applyNumberFormat="1" applyFont="1" applyFill="1" applyProtection="1">
      <alignment horizontal="right" vertical="top" shrinkToFit="1"/>
    </xf>
    <xf numFmtId="49" fontId="7" fillId="0" borderId="2" xfId="8" applyNumberFormat="1" applyFont="1" applyFill="1" applyProtection="1">
      <alignment horizontal="center" vertical="top" shrinkToFit="1"/>
    </xf>
    <xf numFmtId="0" fontId="7" fillId="0" borderId="2" xfId="46" applyFont="1" applyFill="1" applyProtection="1">
      <alignment horizontal="center" vertical="center" wrapText="1"/>
      <protection locked="0"/>
    </xf>
    <xf numFmtId="0" fontId="7" fillId="0" borderId="2" xfId="46" applyNumberFormat="1" applyFont="1" applyFill="1" applyProtection="1">
      <alignment horizontal="center" vertical="center" wrapText="1"/>
    </xf>
    <xf numFmtId="4" fontId="7" fillId="0" borderId="2" xfId="9" applyNumberFormat="1" applyFont="1" applyFill="1" applyProtection="1">
      <alignment horizontal="right" vertical="top" shrinkToFit="1"/>
    </xf>
    <xf numFmtId="164" fontId="7" fillId="0" borderId="2" xfId="9" applyNumberFormat="1" applyFont="1" applyFill="1" applyProtection="1">
      <alignment horizontal="right" vertical="top" shrinkToFit="1"/>
    </xf>
  </cellXfs>
  <cellStyles count="51">
    <cellStyle name="br" xfId="17"/>
    <cellStyle name="br 2" xfId="37"/>
    <cellStyle name="br 3" xfId="33"/>
    <cellStyle name="col" xfId="16"/>
    <cellStyle name="col 2" xfId="36"/>
    <cellStyle name="col 3" xfId="32"/>
    <cellStyle name="style0" xfId="18"/>
    <cellStyle name="style0 2" xfId="38"/>
    <cellStyle name="td" xfId="19"/>
    <cellStyle name="td 2" xfId="39"/>
    <cellStyle name="tr" xfId="15"/>
    <cellStyle name="tr 2" xfId="35"/>
    <cellStyle name="tr 3" xfId="31"/>
    <cellStyle name="xl21" xfId="20"/>
    <cellStyle name="xl21 2" xfId="4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26"/>
    <cellStyle name="xl52" xfId="46"/>
    <cellStyle name="xl61" xfId="47"/>
    <cellStyle name="xl64" xfId="45"/>
    <cellStyle name="Обычный" xfId="0" builtinId="0"/>
    <cellStyle name="Обычный 10" xfId="30"/>
    <cellStyle name="Обычный 11" xfId="49"/>
    <cellStyle name="Обычный 12" xfId="50"/>
    <cellStyle name="Обычный 2" xfId="28"/>
    <cellStyle name="Обычный 2 2" xfId="34"/>
    <cellStyle name="Обычный 3" xfId="25"/>
    <cellStyle name="Обычный 4" xfId="27"/>
    <cellStyle name="Обычный 5" xfId="41"/>
    <cellStyle name="Обычный 5 2" xfId="48"/>
    <cellStyle name="Обычный 6" xfId="42"/>
    <cellStyle name="Обычный 7" xfId="43"/>
    <cellStyle name="Обычный 8" xfId="44"/>
    <cellStyle name="Обычный 9" xfId="2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tabSelected="1" view="pageBreakPreview" topLeftCell="A123" zoomScaleNormal="100" zoomScaleSheetLayoutView="100" workbookViewId="0">
      <selection activeCell="L134" sqref="L134"/>
    </sheetView>
  </sheetViews>
  <sheetFormatPr defaultRowHeight="15.6" outlineLevelRow="4" x14ac:dyDescent="0.3"/>
  <cols>
    <col min="1" max="1" width="37.21875" style="2" customWidth="1"/>
    <col min="2" max="2" width="6.6640625" style="2" customWidth="1"/>
    <col min="3" max="3" width="4.6640625" style="2" customWidth="1"/>
    <col min="4" max="4" width="4.77734375" style="2" customWidth="1"/>
    <col min="5" max="5" width="14.44140625" style="2" customWidth="1"/>
    <col min="6" max="6" width="5.5546875" style="2" customWidth="1"/>
    <col min="7" max="7" width="18.6640625" style="2" customWidth="1"/>
    <col min="8" max="10" width="18.77734375" style="2" customWidth="1"/>
    <col min="11" max="11" width="14.6640625" style="2" customWidth="1"/>
    <col min="12" max="12" width="14" style="2" customWidth="1"/>
    <col min="13" max="13" width="8.88671875" style="2" customWidth="1"/>
    <col min="14" max="16384" width="8.88671875" style="2"/>
  </cols>
  <sheetData>
    <row r="1" spans="1:13" ht="7.8" customHeight="1" x14ac:dyDescent="0.3">
      <c r="A1" s="10"/>
      <c r="B1" s="11"/>
      <c r="C1" s="11"/>
      <c r="D1" s="11"/>
      <c r="E1" s="11"/>
      <c r="F1" s="11"/>
      <c r="G1" s="11"/>
      <c r="H1" s="11"/>
      <c r="I1" s="11"/>
      <c r="J1" s="1"/>
      <c r="K1" s="33"/>
      <c r="L1" s="1"/>
      <c r="M1" s="1"/>
    </row>
    <row r="2" spans="1:13" ht="80.400000000000006" customHeight="1" x14ac:dyDescent="0.3">
      <c r="A2" s="12" t="s">
        <v>251</v>
      </c>
      <c r="B2" s="13"/>
      <c r="C2" s="13"/>
      <c r="D2" s="13"/>
      <c r="E2" s="13"/>
      <c r="F2" s="13"/>
      <c r="G2" s="13"/>
      <c r="H2" s="13"/>
      <c r="I2" s="13"/>
      <c r="J2" s="13"/>
      <c r="K2" s="13"/>
      <c r="L2" s="13"/>
      <c r="M2" s="1"/>
    </row>
    <row r="3" spans="1:13" ht="5.4" customHeight="1" x14ac:dyDescent="0.3">
      <c r="A3" s="14"/>
      <c r="B3" s="15"/>
      <c r="C3" s="15"/>
      <c r="D3" s="15"/>
      <c r="E3" s="15"/>
      <c r="F3" s="15"/>
      <c r="G3" s="15"/>
      <c r="H3" s="15"/>
      <c r="I3" s="15"/>
      <c r="J3" s="15"/>
      <c r="K3" s="15"/>
      <c r="L3" s="15"/>
      <c r="M3" s="1"/>
    </row>
    <row r="4" spans="1:13" x14ac:dyDescent="0.3">
      <c r="A4" s="16" t="s">
        <v>149</v>
      </c>
      <c r="B4" s="17"/>
      <c r="C4" s="17"/>
      <c r="D4" s="17"/>
      <c r="E4" s="17"/>
      <c r="F4" s="17"/>
      <c r="G4" s="17"/>
      <c r="H4" s="17"/>
      <c r="I4" s="17"/>
      <c r="J4" s="17"/>
      <c r="K4" s="17"/>
      <c r="L4" s="17"/>
      <c r="M4" s="1"/>
    </row>
    <row r="5" spans="1:13" ht="38.25" customHeight="1" x14ac:dyDescent="0.3">
      <c r="A5" s="19" t="s">
        <v>127</v>
      </c>
      <c r="B5" s="9" t="s">
        <v>128</v>
      </c>
      <c r="C5" s="9" t="s">
        <v>129</v>
      </c>
      <c r="D5" s="9" t="s">
        <v>130</v>
      </c>
      <c r="E5" s="9" t="s">
        <v>131</v>
      </c>
      <c r="F5" s="9" t="s">
        <v>132</v>
      </c>
      <c r="G5" s="18" t="s">
        <v>256</v>
      </c>
      <c r="H5" s="18" t="s">
        <v>255</v>
      </c>
      <c r="I5" s="9" t="s">
        <v>133</v>
      </c>
      <c r="J5" s="9" t="s">
        <v>134</v>
      </c>
      <c r="K5" s="40" t="s">
        <v>257</v>
      </c>
      <c r="L5" s="40" t="s">
        <v>258</v>
      </c>
      <c r="M5" s="1"/>
    </row>
    <row r="6" spans="1:13" ht="79.2" customHeight="1" x14ac:dyDescent="0.3">
      <c r="A6" s="20"/>
      <c r="B6" s="9" t="s">
        <v>0</v>
      </c>
      <c r="C6" s="9" t="s">
        <v>0</v>
      </c>
      <c r="D6" s="9" t="s">
        <v>0</v>
      </c>
      <c r="E6" s="9" t="s">
        <v>0</v>
      </c>
      <c r="F6" s="9" t="s">
        <v>0</v>
      </c>
      <c r="G6" s="32"/>
      <c r="H6" s="32"/>
      <c r="I6" s="9"/>
      <c r="J6" s="9"/>
      <c r="K6" s="39"/>
      <c r="L6" s="39"/>
      <c r="M6" s="1"/>
    </row>
    <row r="7" spans="1:13" ht="49.2" customHeight="1" outlineLevel="3" x14ac:dyDescent="0.3">
      <c r="A7" s="3" t="s">
        <v>158</v>
      </c>
      <c r="B7" s="4" t="s">
        <v>3</v>
      </c>
      <c r="C7" s="6" t="s">
        <v>138</v>
      </c>
      <c r="D7" s="6" t="s">
        <v>141</v>
      </c>
      <c r="E7" s="4" t="s">
        <v>4</v>
      </c>
      <c r="F7" s="4">
        <v>540</v>
      </c>
      <c r="G7" s="31">
        <v>0</v>
      </c>
      <c r="H7" s="5">
        <v>25000000</v>
      </c>
      <c r="I7" s="5">
        <v>25000000</v>
      </c>
      <c r="J7" s="5">
        <v>5090138.07</v>
      </c>
      <c r="K7" s="36"/>
      <c r="L7" s="7">
        <f t="shared" ref="L7" si="0">J7/I7*100</f>
        <v>20.360552280000004</v>
      </c>
      <c r="M7" s="1"/>
    </row>
    <row r="8" spans="1:13" ht="202.8" outlineLevel="3" x14ac:dyDescent="0.3">
      <c r="A8" s="3" t="s">
        <v>159</v>
      </c>
      <c r="B8" s="4" t="s">
        <v>3</v>
      </c>
      <c r="C8" s="6" t="s">
        <v>138</v>
      </c>
      <c r="D8" s="6" t="s">
        <v>141</v>
      </c>
      <c r="E8" s="4" t="s">
        <v>5</v>
      </c>
      <c r="F8" s="4">
        <v>530</v>
      </c>
      <c r="G8" s="31">
        <v>21856538.239999998</v>
      </c>
      <c r="H8" s="5">
        <v>37913421.159999996</v>
      </c>
      <c r="I8" s="5">
        <v>37913421.159999996</v>
      </c>
      <c r="J8" s="5">
        <v>24885353.489999998</v>
      </c>
      <c r="K8" s="42">
        <f>J8/G8*100</f>
        <v>113.85770800820103</v>
      </c>
      <c r="L8" s="7">
        <f t="shared" ref="L8:L10" si="1">J8/I8*100</f>
        <v>65.637319789686842</v>
      </c>
      <c r="M8" s="1"/>
    </row>
    <row r="9" spans="1:13" ht="62.4" outlineLevel="3" x14ac:dyDescent="0.3">
      <c r="A9" s="3" t="s">
        <v>160</v>
      </c>
      <c r="B9" s="4" t="s">
        <v>6</v>
      </c>
      <c r="C9" s="6" t="s">
        <v>138</v>
      </c>
      <c r="D9" s="6" t="s">
        <v>142</v>
      </c>
      <c r="E9" s="4" t="s">
        <v>7</v>
      </c>
      <c r="F9" s="4">
        <v>521</v>
      </c>
      <c r="G9" s="36">
        <v>20748446.5</v>
      </c>
      <c r="H9" s="5">
        <v>20748446.5</v>
      </c>
      <c r="I9" s="5">
        <v>20748446.5</v>
      </c>
      <c r="J9" s="5">
        <v>3922604.32</v>
      </c>
      <c r="K9" s="42">
        <f t="shared" ref="K9:K72" si="2">J9/G9*100</f>
        <v>18.905532614212827</v>
      </c>
      <c r="L9" s="7">
        <f t="shared" si="1"/>
        <v>18.905532614212827</v>
      </c>
      <c r="M9" s="1"/>
    </row>
    <row r="10" spans="1:13" ht="62.4" outlineLevel="3" x14ac:dyDescent="0.3">
      <c r="A10" s="3" t="s">
        <v>161</v>
      </c>
      <c r="B10" s="4" t="s">
        <v>6</v>
      </c>
      <c r="C10" s="6" t="s">
        <v>138</v>
      </c>
      <c r="D10" s="6" t="s">
        <v>142</v>
      </c>
      <c r="E10" s="4" t="s">
        <v>8</v>
      </c>
      <c r="F10" s="4">
        <v>521</v>
      </c>
      <c r="G10" s="31">
        <v>1797544.44</v>
      </c>
      <c r="H10" s="5">
        <v>3318070.02</v>
      </c>
      <c r="I10" s="5">
        <v>3318070.02</v>
      </c>
      <c r="J10" s="5">
        <v>3077687.2</v>
      </c>
      <c r="K10" s="42">
        <f t="shared" si="2"/>
        <v>171.2161953559268</v>
      </c>
      <c r="L10" s="7">
        <f t="shared" si="1"/>
        <v>92.755342155196601</v>
      </c>
      <c r="M10" s="1"/>
    </row>
    <row r="11" spans="1:13" ht="78" outlineLevel="3" x14ac:dyDescent="0.3">
      <c r="A11" s="3" t="s">
        <v>162</v>
      </c>
      <c r="B11" s="4" t="s">
        <v>6</v>
      </c>
      <c r="C11" s="6" t="s">
        <v>142</v>
      </c>
      <c r="D11" s="6" t="s">
        <v>141</v>
      </c>
      <c r="E11" s="4" t="s">
        <v>9</v>
      </c>
      <c r="F11" s="4">
        <v>523</v>
      </c>
      <c r="G11" s="31">
        <v>0</v>
      </c>
      <c r="H11" s="5">
        <v>1543090</v>
      </c>
      <c r="I11" s="5">
        <v>1543090</v>
      </c>
      <c r="J11" s="5">
        <v>1543087.77</v>
      </c>
      <c r="K11" s="42"/>
      <c r="L11" s="7">
        <f t="shared" ref="L11" si="3">J11/I11*100</f>
        <v>99.999855484774059</v>
      </c>
      <c r="M11" s="1"/>
    </row>
    <row r="12" spans="1:13" ht="46.8" outlineLevel="3" x14ac:dyDescent="0.3">
      <c r="A12" s="3" t="s">
        <v>164</v>
      </c>
      <c r="B12" s="4" t="s">
        <v>10</v>
      </c>
      <c r="C12" s="6" t="s">
        <v>138</v>
      </c>
      <c r="D12" s="4">
        <v>12</v>
      </c>
      <c r="E12" s="4" t="s">
        <v>12</v>
      </c>
      <c r="F12" s="4">
        <v>521</v>
      </c>
      <c r="G12" s="36">
        <v>10000000</v>
      </c>
      <c r="H12" s="5">
        <v>10000000</v>
      </c>
      <c r="I12" s="5">
        <v>10000000</v>
      </c>
      <c r="J12" s="5">
        <v>3633526.07</v>
      </c>
      <c r="K12" s="42">
        <f t="shared" si="2"/>
        <v>36.335260699999999</v>
      </c>
      <c r="L12" s="7">
        <f t="shared" ref="L12:L14" si="4">J12/I12*100</f>
        <v>36.335260699999999</v>
      </c>
      <c r="M12" s="1"/>
    </row>
    <row r="13" spans="1:13" ht="31.2" outlineLevel="3" x14ac:dyDescent="0.3">
      <c r="A13" s="3" t="s">
        <v>165</v>
      </c>
      <c r="B13" s="4" t="s">
        <v>10</v>
      </c>
      <c r="C13" s="6" t="s">
        <v>138</v>
      </c>
      <c r="D13" s="4">
        <v>12</v>
      </c>
      <c r="E13" s="4" t="s">
        <v>13</v>
      </c>
      <c r="F13" s="4">
        <v>521</v>
      </c>
      <c r="G13" s="31">
        <v>15000000</v>
      </c>
      <c r="H13" s="5">
        <v>5425938.6500000004</v>
      </c>
      <c r="I13" s="5">
        <v>5425938.6500000004</v>
      </c>
      <c r="J13" s="5">
        <v>3802542.97</v>
      </c>
      <c r="K13" s="42">
        <f t="shared" si="2"/>
        <v>25.350286466666667</v>
      </c>
      <c r="L13" s="7">
        <f t="shared" si="4"/>
        <v>70.080832373583874</v>
      </c>
      <c r="M13" s="1"/>
    </row>
    <row r="14" spans="1:13" ht="62.4" outlineLevel="3" x14ac:dyDescent="0.3">
      <c r="A14" s="3" t="s">
        <v>166</v>
      </c>
      <c r="B14" s="4" t="s">
        <v>10</v>
      </c>
      <c r="C14" s="6" t="s">
        <v>141</v>
      </c>
      <c r="D14" s="6" t="s">
        <v>136</v>
      </c>
      <c r="E14" s="4" t="s">
        <v>14</v>
      </c>
      <c r="F14" s="4">
        <v>521</v>
      </c>
      <c r="G14" s="36">
        <v>5192872</v>
      </c>
      <c r="H14" s="5">
        <v>5192872</v>
      </c>
      <c r="I14" s="5">
        <v>5192872</v>
      </c>
      <c r="J14" s="5">
        <v>5187016.7300000004</v>
      </c>
      <c r="K14" s="42">
        <f t="shared" si="2"/>
        <v>99.887244091516223</v>
      </c>
      <c r="L14" s="7">
        <f t="shared" si="4"/>
        <v>99.887244091516223</v>
      </c>
      <c r="M14" s="1"/>
    </row>
    <row r="15" spans="1:13" ht="187.2" outlineLevel="3" x14ac:dyDescent="0.3">
      <c r="A15" s="3" t="s">
        <v>163</v>
      </c>
      <c r="B15" s="4" t="s">
        <v>10</v>
      </c>
      <c r="C15" s="4">
        <v>14</v>
      </c>
      <c r="D15" s="6" t="s">
        <v>137</v>
      </c>
      <c r="E15" s="4" t="s">
        <v>11</v>
      </c>
      <c r="F15" s="4">
        <v>512</v>
      </c>
      <c r="G15" s="36">
        <v>3000000</v>
      </c>
      <c r="H15" s="5">
        <v>3000000</v>
      </c>
      <c r="I15" s="5">
        <v>3000000</v>
      </c>
      <c r="J15" s="5">
        <v>3000000</v>
      </c>
      <c r="K15" s="42">
        <f t="shared" si="2"/>
        <v>100</v>
      </c>
      <c r="L15" s="7">
        <f t="shared" ref="L15:L18" si="5">J15/I15*100</f>
        <v>100</v>
      </c>
      <c r="M15" s="1"/>
    </row>
    <row r="16" spans="1:13" ht="96" customHeight="1" outlineLevel="3" x14ac:dyDescent="0.3">
      <c r="A16" s="3" t="s">
        <v>167</v>
      </c>
      <c r="B16" s="4" t="s">
        <v>10</v>
      </c>
      <c r="C16" s="4">
        <v>14</v>
      </c>
      <c r="D16" s="6" t="s">
        <v>137</v>
      </c>
      <c r="E16" s="4" t="s">
        <v>15</v>
      </c>
      <c r="F16" s="4">
        <v>512</v>
      </c>
      <c r="G16" s="36">
        <v>1000000</v>
      </c>
      <c r="H16" s="5">
        <v>1000000</v>
      </c>
      <c r="I16" s="5">
        <v>1000000</v>
      </c>
      <c r="J16" s="5">
        <v>1000000</v>
      </c>
      <c r="K16" s="42">
        <f t="shared" si="2"/>
        <v>100</v>
      </c>
      <c r="L16" s="7">
        <f t="shared" si="5"/>
        <v>100</v>
      </c>
      <c r="M16" s="1"/>
    </row>
    <row r="17" spans="1:13" outlineLevel="3" x14ac:dyDescent="0.3">
      <c r="A17" s="3" t="s">
        <v>168</v>
      </c>
      <c r="B17" s="4" t="s">
        <v>10</v>
      </c>
      <c r="C17" s="4">
        <v>14</v>
      </c>
      <c r="D17" s="6" t="s">
        <v>136</v>
      </c>
      <c r="E17" s="4" t="s">
        <v>16</v>
      </c>
      <c r="F17" s="4">
        <v>521</v>
      </c>
      <c r="G17" s="36">
        <v>150000000</v>
      </c>
      <c r="H17" s="5">
        <v>150000000</v>
      </c>
      <c r="I17" s="5">
        <v>150000000</v>
      </c>
      <c r="J17" s="5">
        <v>137390304.69999999</v>
      </c>
      <c r="K17" s="42">
        <f t="shared" si="2"/>
        <v>91.593536466666663</v>
      </c>
      <c r="L17" s="7">
        <f t="shared" si="5"/>
        <v>91.593536466666663</v>
      </c>
      <c r="M17" s="1"/>
    </row>
    <row r="18" spans="1:13" ht="109.2" outlineLevel="3" x14ac:dyDescent="0.3">
      <c r="A18" s="3" t="s">
        <v>169</v>
      </c>
      <c r="B18" s="4" t="s">
        <v>17</v>
      </c>
      <c r="C18" s="6" t="s">
        <v>141</v>
      </c>
      <c r="D18" s="6" t="s">
        <v>135</v>
      </c>
      <c r="E18" s="4" t="s">
        <v>18</v>
      </c>
      <c r="F18" s="4">
        <v>523</v>
      </c>
      <c r="G18" s="31">
        <v>96877970.939999998</v>
      </c>
      <c r="H18" s="5">
        <v>704478125.14999998</v>
      </c>
      <c r="I18" s="5">
        <v>704478125.14999998</v>
      </c>
      <c r="J18" s="5">
        <v>229591198.90000001</v>
      </c>
      <c r="K18" s="42">
        <f t="shared" si="2"/>
        <v>236.9900986491491</v>
      </c>
      <c r="L18" s="7">
        <f t="shared" si="5"/>
        <v>32.590252373147095</v>
      </c>
      <c r="M18" s="1"/>
    </row>
    <row r="19" spans="1:13" ht="62.4" outlineLevel="3" x14ac:dyDescent="0.3">
      <c r="A19" s="3" t="s">
        <v>170</v>
      </c>
      <c r="B19" s="4" t="s">
        <v>17</v>
      </c>
      <c r="C19" s="6" t="s">
        <v>141</v>
      </c>
      <c r="D19" s="6" t="s">
        <v>135</v>
      </c>
      <c r="E19" s="4" t="s">
        <v>19</v>
      </c>
      <c r="F19" s="4">
        <v>523</v>
      </c>
      <c r="G19" s="31">
        <v>978565.36</v>
      </c>
      <c r="H19" s="5">
        <v>248827291.27000001</v>
      </c>
      <c r="I19" s="5">
        <v>248827291.27000001</v>
      </c>
      <c r="J19" s="5">
        <v>2318920.5299999998</v>
      </c>
      <c r="K19" s="42">
        <f t="shared" si="2"/>
        <v>236.97145073682145</v>
      </c>
      <c r="L19" s="7">
        <f t="shared" ref="L19:L26" si="6">J19/I19*100</f>
        <v>0.93193978769947794</v>
      </c>
      <c r="M19" s="1"/>
    </row>
    <row r="20" spans="1:13" ht="31.2" outlineLevel="3" x14ac:dyDescent="0.3">
      <c r="A20" s="3" t="s">
        <v>171</v>
      </c>
      <c r="B20" s="4" t="s">
        <v>17</v>
      </c>
      <c r="C20" s="6" t="s">
        <v>141</v>
      </c>
      <c r="D20" s="6" t="s">
        <v>137</v>
      </c>
      <c r="E20" s="4" t="s">
        <v>20</v>
      </c>
      <c r="F20" s="4">
        <v>521</v>
      </c>
      <c r="G20" s="31">
        <v>18000000</v>
      </c>
      <c r="H20" s="5">
        <v>125599562.15000001</v>
      </c>
      <c r="I20" s="5">
        <v>125599562.15000001</v>
      </c>
      <c r="J20" s="5">
        <v>92924208.230000004</v>
      </c>
      <c r="K20" s="42">
        <f t="shared" si="2"/>
        <v>516.24560127777772</v>
      </c>
      <c r="L20" s="7">
        <f t="shared" si="6"/>
        <v>73.984500136253061</v>
      </c>
      <c r="M20" s="1"/>
    </row>
    <row r="21" spans="1:13" ht="46.8" outlineLevel="3" x14ac:dyDescent="0.3">
      <c r="A21" s="3" t="s">
        <v>156</v>
      </c>
      <c r="B21" s="4" t="s">
        <v>17</v>
      </c>
      <c r="C21" s="6" t="s">
        <v>141</v>
      </c>
      <c r="D21" s="6" t="s">
        <v>137</v>
      </c>
      <c r="E21" s="4" t="s">
        <v>21</v>
      </c>
      <c r="F21" s="4">
        <v>522</v>
      </c>
      <c r="G21" s="31">
        <v>29450000</v>
      </c>
      <c r="H21" s="5">
        <v>24667867.48</v>
      </c>
      <c r="I21" s="5">
        <v>24667867.48</v>
      </c>
      <c r="J21" s="5">
        <v>20918471.399999999</v>
      </c>
      <c r="K21" s="42">
        <f t="shared" si="2"/>
        <v>71.030463157894729</v>
      </c>
      <c r="L21" s="7">
        <f t="shared" si="6"/>
        <v>84.800485558632474</v>
      </c>
      <c r="M21" s="1"/>
    </row>
    <row r="22" spans="1:13" ht="46.8" outlineLevel="3" x14ac:dyDescent="0.3">
      <c r="A22" s="3" t="s">
        <v>156</v>
      </c>
      <c r="B22" s="4" t="s">
        <v>17</v>
      </c>
      <c r="C22" s="6" t="s">
        <v>141</v>
      </c>
      <c r="D22" s="6" t="s">
        <v>137</v>
      </c>
      <c r="E22" s="4" t="s">
        <v>22</v>
      </c>
      <c r="F22" s="4">
        <v>522</v>
      </c>
      <c r="G22" s="36">
        <v>381449365.60000002</v>
      </c>
      <c r="H22" s="5">
        <v>381449365.60000002</v>
      </c>
      <c r="I22" s="5">
        <v>381449365.60000002</v>
      </c>
      <c r="J22" s="5">
        <v>166136604.55000001</v>
      </c>
      <c r="K22" s="42">
        <f t="shared" si="2"/>
        <v>43.554038761783168</v>
      </c>
      <c r="L22" s="7">
        <f t="shared" si="6"/>
        <v>43.554038761783168</v>
      </c>
      <c r="M22" s="1"/>
    </row>
    <row r="23" spans="1:13" ht="31.2" outlineLevel="3" x14ac:dyDescent="0.3">
      <c r="A23" s="3" t="s">
        <v>172</v>
      </c>
      <c r="B23" s="4" t="s">
        <v>17</v>
      </c>
      <c r="C23" s="6" t="s">
        <v>141</v>
      </c>
      <c r="D23" s="6" t="s">
        <v>136</v>
      </c>
      <c r="E23" s="4" t="s">
        <v>23</v>
      </c>
      <c r="F23" s="4">
        <v>523</v>
      </c>
      <c r="G23" s="36">
        <v>322848384</v>
      </c>
      <c r="H23" s="5">
        <v>322848384</v>
      </c>
      <c r="I23" s="5">
        <v>322848384</v>
      </c>
      <c r="J23" s="5">
        <v>322848384</v>
      </c>
      <c r="K23" s="42">
        <f t="shared" si="2"/>
        <v>100</v>
      </c>
      <c r="L23" s="7">
        <f t="shared" si="6"/>
        <v>100</v>
      </c>
      <c r="M23" s="1"/>
    </row>
    <row r="24" spans="1:13" ht="46.8" outlineLevel="3" x14ac:dyDescent="0.3">
      <c r="A24" s="3" t="s">
        <v>156</v>
      </c>
      <c r="B24" s="4" t="s">
        <v>17</v>
      </c>
      <c r="C24" s="6" t="s">
        <v>141</v>
      </c>
      <c r="D24" s="6" t="s">
        <v>141</v>
      </c>
      <c r="E24" s="4" t="s">
        <v>24</v>
      </c>
      <c r="F24" s="4">
        <v>522</v>
      </c>
      <c r="G24" s="31">
        <v>0</v>
      </c>
      <c r="H24" s="5">
        <v>5879858.5899999999</v>
      </c>
      <c r="I24" s="5">
        <v>5879858.5899999999</v>
      </c>
      <c r="J24" s="5">
        <v>1763957.58</v>
      </c>
      <c r="K24" s="42"/>
      <c r="L24" s="7">
        <f t="shared" si="6"/>
        <v>30.000000051021637</v>
      </c>
      <c r="M24" s="1"/>
    </row>
    <row r="25" spans="1:13" ht="46.8" outlineLevel="3" x14ac:dyDescent="0.3">
      <c r="A25" s="3" t="s">
        <v>173</v>
      </c>
      <c r="B25" s="4" t="s">
        <v>17</v>
      </c>
      <c r="C25" s="6" t="s">
        <v>141</v>
      </c>
      <c r="D25" s="6" t="s">
        <v>141</v>
      </c>
      <c r="E25" s="4" t="s">
        <v>25</v>
      </c>
      <c r="F25" s="4">
        <v>522</v>
      </c>
      <c r="G25" s="31">
        <v>353020101</v>
      </c>
      <c r="H25" s="5">
        <v>395536991</v>
      </c>
      <c r="I25" s="5">
        <v>395536991</v>
      </c>
      <c r="J25" s="5">
        <v>333611855.20999998</v>
      </c>
      <c r="K25" s="42">
        <f t="shared" si="2"/>
        <v>94.502226435542255</v>
      </c>
      <c r="L25" s="7">
        <f t="shared" si="6"/>
        <v>84.344034262524886</v>
      </c>
      <c r="M25" s="1"/>
    </row>
    <row r="26" spans="1:13" ht="46.8" outlineLevel="3" x14ac:dyDescent="0.3">
      <c r="A26" s="3" t="s">
        <v>174</v>
      </c>
      <c r="B26" s="4" t="s">
        <v>17</v>
      </c>
      <c r="C26" s="6" t="s">
        <v>141</v>
      </c>
      <c r="D26" s="6" t="s">
        <v>141</v>
      </c>
      <c r="E26" s="4" t="s">
        <v>26</v>
      </c>
      <c r="F26" s="4">
        <v>521</v>
      </c>
      <c r="G26" s="31">
        <v>0</v>
      </c>
      <c r="H26" s="5">
        <v>147780000</v>
      </c>
      <c r="I26" s="5">
        <v>147780000</v>
      </c>
      <c r="J26" s="5">
        <v>142267559.84999999</v>
      </c>
      <c r="K26" s="42"/>
      <c r="L26" s="7">
        <f t="shared" si="6"/>
        <v>96.269833434835562</v>
      </c>
      <c r="M26" s="1"/>
    </row>
    <row r="27" spans="1:13" ht="31.2" outlineLevel="3" x14ac:dyDescent="0.3">
      <c r="A27" s="3" t="s">
        <v>175</v>
      </c>
      <c r="B27" s="4" t="s">
        <v>27</v>
      </c>
      <c r="C27" s="6" t="s">
        <v>140</v>
      </c>
      <c r="D27" s="6" t="s">
        <v>136</v>
      </c>
      <c r="E27" s="4" t="s">
        <v>28</v>
      </c>
      <c r="F27" s="4">
        <v>521</v>
      </c>
      <c r="G27" s="36">
        <v>46400719</v>
      </c>
      <c r="H27" s="5">
        <v>46400719</v>
      </c>
      <c r="I27" s="5">
        <v>46400719</v>
      </c>
      <c r="J27" s="5">
        <v>46400719</v>
      </c>
      <c r="K27" s="42">
        <f t="shared" si="2"/>
        <v>100</v>
      </c>
      <c r="L27" s="7">
        <f t="shared" ref="L27:L29" si="7">J27/I27*100</f>
        <v>100</v>
      </c>
      <c r="M27" s="1"/>
    </row>
    <row r="28" spans="1:13" ht="31.2" outlineLevel="4" x14ac:dyDescent="0.3">
      <c r="A28" s="3" t="s">
        <v>175</v>
      </c>
      <c r="B28" s="4" t="s">
        <v>27</v>
      </c>
      <c r="C28" s="6" t="s">
        <v>140</v>
      </c>
      <c r="D28" s="6" t="s">
        <v>136</v>
      </c>
      <c r="E28" s="4" t="s">
        <v>28</v>
      </c>
      <c r="F28" s="4">
        <v>522</v>
      </c>
      <c r="G28" s="36">
        <v>27496091</v>
      </c>
      <c r="H28" s="5">
        <v>30496091</v>
      </c>
      <c r="I28" s="5">
        <v>30496091</v>
      </c>
      <c r="J28" s="5">
        <v>30496091</v>
      </c>
      <c r="K28" s="42">
        <f t="shared" si="2"/>
        <v>110.91064180722998</v>
      </c>
      <c r="L28" s="7">
        <f t="shared" si="7"/>
        <v>100</v>
      </c>
      <c r="M28" s="1"/>
    </row>
    <row r="29" spans="1:13" ht="46.8" outlineLevel="3" x14ac:dyDescent="0.3">
      <c r="A29" s="3" t="s">
        <v>176</v>
      </c>
      <c r="B29" s="4" t="s">
        <v>27</v>
      </c>
      <c r="C29" s="6" t="s">
        <v>140</v>
      </c>
      <c r="D29" s="6" t="s">
        <v>136</v>
      </c>
      <c r="E29" s="4" t="s">
        <v>29</v>
      </c>
      <c r="F29" s="4">
        <v>540</v>
      </c>
      <c r="G29" s="36">
        <v>150000</v>
      </c>
      <c r="H29" s="5">
        <v>150000</v>
      </c>
      <c r="I29" s="5">
        <v>150000</v>
      </c>
      <c r="J29" s="5">
        <v>150000</v>
      </c>
      <c r="K29" s="42">
        <f t="shared" si="2"/>
        <v>100</v>
      </c>
      <c r="L29" s="7">
        <f t="shared" si="7"/>
        <v>100</v>
      </c>
      <c r="M29" s="1"/>
    </row>
    <row r="30" spans="1:13" ht="31.2" outlineLevel="3" x14ac:dyDescent="0.3">
      <c r="A30" s="3" t="s">
        <v>154</v>
      </c>
      <c r="B30" s="4" t="s">
        <v>27</v>
      </c>
      <c r="C30" s="6" t="s">
        <v>140</v>
      </c>
      <c r="D30" s="6" t="s">
        <v>143</v>
      </c>
      <c r="E30" s="4" t="s">
        <v>30</v>
      </c>
      <c r="F30" s="4">
        <v>521</v>
      </c>
      <c r="G30" s="36">
        <v>311404</v>
      </c>
      <c r="H30" s="5">
        <v>311404</v>
      </c>
      <c r="I30" s="5">
        <v>311404</v>
      </c>
      <c r="J30" s="5">
        <v>311404</v>
      </c>
      <c r="K30" s="42">
        <f t="shared" si="2"/>
        <v>100</v>
      </c>
      <c r="L30" s="7">
        <f t="shared" ref="L30:L38" si="8">J30/I30*100</f>
        <v>100</v>
      </c>
      <c r="M30" s="1"/>
    </row>
    <row r="31" spans="1:13" ht="31.2" outlineLevel="3" x14ac:dyDescent="0.3">
      <c r="A31" s="3" t="s">
        <v>177</v>
      </c>
      <c r="B31" s="4" t="s">
        <v>27</v>
      </c>
      <c r="C31" s="6" t="s">
        <v>139</v>
      </c>
      <c r="D31" s="6" t="s">
        <v>135</v>
      </c>
      <c r="E31" s="4" t="s">
        <v>31</v>
      </c>
      <c r="F31" s="4">
        <v>540</v>
      </c>
      <c r="G31" s="36">
        <v>30000000</v>
      </c>
      <c r="H31" s="5">
        <v>30000000</v>
      </c>
      <c r="I31" s="5">
        <v>30000000</v>
      </c>
      <c r="J31" s="5">
        <v>30000000</v>
      </c>
      <c r="K31" s="42">
        <f t="shared" si="2"/>
        <v>100</v>
      </c>
      <c r="L31" s="7">
        <f t="shared" si="8"/>
        <v>100</v>
      </c>
      <c r="M31" s="1"/>
    </row>
    <row r="32" spans="1:13" ht="31.2" outlineLevel="3" x14ac:dyDescent="0.3">
      <c r="A32" s="3" t="s">
        <v>178</v>
      </c>
      <c r="B32" s="4" t="s">
        <v>27</v>
      </c>
      <c r="C32" s="6" t="s">
        <v>139</v>
      </c>
      <c r="D32" s="6" t="s">
        <v>135</v>
      </c>
      <c r="E32" s="4" t="s">
        <v>32</v>
      </c>
      <c r="F32" s="4">
        <v>521</v>
      </c>
      <c r="G32" s="36">
        <v>23804256</v>
      </c>
      <c r="H32" s="5">
        <v>23804256</v>
      </c>
      <c r="I32" s="5">
        <v>23804256</v>
      </c>
      <c r="J32" s="5">
        <v>23804256</v>
      </c>
      <c r="K32" s="42">
        <f t="shared" si="2"/>
        <v>100</v>
      </c>
      <c r="L32" s="7">
        <f t="shared" si="8"/>
        <v>100</v>
      </c>
      <c r="M32" s="1"/>
    </row>
    <row r="33" spans="1:13" ht="31.2" outlineLevel="3" x14ac:dyDescent="0.3">
      <c r="A33" s="3" t="s">
        <v>175</v>
      </c>
      <c r="B33" s="4" t="s">
        <v>27</v>
      </c>
      <c r="C33" s="6" t="s">
        <v>139</v>
      </c>
      <c r="D33" s="6" t="s">
        <v>135</v>
      </c>
      <c r="E33" s="4" t="s">
        <v>28</v>
      </c>
      <c r="F33" s="4">
        <v>521</v>
      </c>
      <c r="G33" s="36">
        <v>14954256</v>
      </c>
      <c r="H33" s="5">
        <v>14954256</v>
      </c>
      <c r="I33" s="5">
        <v>14954256</v>
      </c>
      <c r="J33" s="5">
        <v>14954256</v>
      </c>
      <c r="K33" s="42">
        <f t="shared" si="2"/>
        <v>100</v>
      </c>
      <c r="L33" s="7">
        <f t="shared" si="8"/>
        <v>100</v>
      </c>
      <c r="M33" s="1"/>
    </row>
    <row r="34" spans="1:13" ht="46.8" outlineLevel="3" x14ac:dyDescent="0.3">
      <c r="A34" s="3" t="s">
        <v>179</v>
      </c>
      <c r="B34" s="4" t="s">
        <v>27</v>
      </c>
      <c r="C34" s="6" t="s">
        <v>139</v>
      </c>
      <c r="D34" s="6" t="s">
        <v>135</v>
      </c>
      <c r="E34" s="4" t="s">
        <v>33</v>
      </c>
      <c r="F34" s="4">
        <v>540</v>
      </c>
      <c r="G34" s="36">
        <v>300000</v>
      </c>
      <c r="H34" s="5">
        <v>300000</v>
      </c>
      <c r="I34" s="5">
        <v>300000</v>
      </c>
      <c r="J34" s="5">
        <v>300000</v>
      </c>
      <c r="K34" s="42">
        <f t="shared" si="2"/>
        <v>100</v>
      </c>
      <c r="L34" s="7">
        <f t="shared" si="8"/>
        <v>100</v>
      </c>
      <c r="M34" s="1"/>
    </row>
    <row r="35" spans="1:13" ht="46.8" outlineLevel="3" x14ac:dyDescent="0.3">
      <c r="A35" s="3" t="s">
        <v>176</v>
      </c>
      <c r="B35" s="4" t="s">
        <v>27</v>
      </c>
      <c r="C35" s="6" t="s">
        <v>139</v>
      </c>
      <c r="D35" s="6" t="s">
        <v>135</v>
      </c>
      <c r="E35" s="4" t="s">
        <v>29</v>
      </c>
      <c r="F35" s="4">
        <v>540</v>
      </c>
      <c r="G35" s="36">
        <v>150000</v>
      </c>
      <c r="H35" s="5">
        <v>150000</v>
      </c>
      <c r="I35" s="5">
        <v>150000</v>
      </c>
      <c r="J35" s="5">
        <v>150000</v>
      </c>
      <c r="K35" s="42">
        <f t="shared" si="2"/>
        <v>100</v>
      </c>
      <c r="L35" s="7">
        <f t="shared" si="8"/>
        <v>100</v>
      </c>
      <c r="M35" s="1"/>
    </row>
    <row r="36" spans="1:13" ht="31.2" outlineLevel="3" x14ac:dyDescent="0.3">
      <c r="A36" s="3" t="s">
        <v>175</v>
      </c>
      <c r="B36" s="4" t="s">
        <v>27</v>
      </c>
      <c r="C36" s="6" t="s">
        <v>139</v>
      </c>
      <c r="D36" s="6" t="s">
        <v>135</v>
      </c>
      <c r="E36" s="4" t="s">
        <v>34</v>
      </c>
      <c r="F36" s="4">
        <v>521</v>
      </c>
      <c r="G36" s="36">
        <v>2074469</v>
      </c>
      <c r="H36" s="5">
        <v>2074469</v>
      </c>
      <c r="I36" s="5">
        <v>2074469</v>
      </c>
      <c r="J36" s="5">
        <v>2074469</v>
      </c>
      <c r="K36" s="42">
        <f t="shared" si="2"/>
        <v>100</v>
      </c>
      <c r="L36" s="7">
        <f t="shared" si="8"/>
        <v>100</v>
      </c>
      <c r="M36" s="1"/>
    </row>
    <row r="37" spans="1:13" ht="31.2" outlineLevel="3" x14ac:dyDescent="0.3">
      <c r="A37" s="3" t="s">
        <v>180</v>
      </c>
      <c r="B37" s="4" t="s">
        <v>27</v>
      </c>
      <c r="C37" s="6" t="s">
        <v>139</v>
      </c>
      <c r="D37" s="6" t="s">
        <v>135</v>
      </c>
      <c r="E37" s="4" t="s">
        <v>35</v>
      </c>
      <c r="F37" s="4">
        <v>540</v>
      </c>
      <c r="G37" s="36">
        <v>6000000</v>
      </c>
      <c r="H37" s="5">
        <v>6000000</v>
      </c>
      <c r="I37" s="5">
        <v>6000000</v>
      </c>
      <c r="J37" s="5">
        <v>6000000</v>
      </c>
      <c r="K37" s="42">
        <f t="shared" si="2"/>
        <v>100</v>
      </c>
      <c r="L37" s="7">
        <f t="shared" si="8"/>
        <v>100</v>
      </c>
      <c r="M37" s="1"/>
    </row>
    <row r="38" spans="1:13" ht="31.2" outlineLevel="3" x14ac:dyDescent="0.3">
      <c r="A38" s="3" t="s">
        <v>175</v>
      </c>
      <c r="B38" s="4" t="s">
        <v>27</v>
      </c>
      <c r="C38" s="6" t="s">
        <v>139</v>
      </c>
      <c r="D38" s="6" t="s">
        <v>135</v>
      </c>
      <c r="E38" s="4" t="s">
        <v>36</v>
      </c>
      <c r="F38" s="4">
        <v>521</v>
      </c>
      <c r="G38" s="36">
        <v>5318830</v>
      </c>
      <c r="H38" s="5">
        <v>5318830</v>
      </c>
      <c r="I38" s="5">
        <v>5318830</v>
      </c>
      <c r="J38" s="5">
        <v>5318830</v>
      </c>
      <c r="K38" s="42">
        <f t="shared" si="2"/>
        <v>100</v>
      </c>
      <c r="L38" s="7">
        <f t="shared" si="8"/>
        <v>100</v>
      </c>
      <c r="M38" s="1"/>
    </row>
    <row r="39" spans="1:13" ht="93.6" outlineLevel="3" x14ac:dyDescent="0.3">
      <c r="A39" s="3" t="s">
        <v>181</v>
      </c>
      <c r="B39" s="4" t="s">
        <v>27</v>
      </c>
      <c r="C39" s="6" t="s">
        <v>139</v>
      </c>
      <c r="D39" s="6" t="s">
        <v>135</v>
      </c>
      <c r="E39" s="4" t="s">
        <v>37</v>
      </c>
      <c r="F39" s="4">
        <v>521</v>
      </c>
      <c r="G39" s="31">
        <v>0</v>
      </c>
      <c r="H39" s="5">
        <v>21884312</v>
      </c>
      <c r="I39" s="5">
        <v>21884312</v>
      </c>
      <c r="J39" s="5">
        <v>21884312</v>
      </c>
      <c r="K39" s="42"/>
      <c r="L39" s="7">
        <f t="shared" ref="L39:L41" si="9">J39/I39*100</f>
        <v>100</v>
      </c>
      <c r="M39" s="1"/>
    </row>
    <row r="40" spans="1:13" ht="63" customHeight="1" outlineLevel="3" x14ac:dyDescent="0.3">
      <c r="A40" s="3" t="s">
        <v>182</v>
      </c>
      <c r="B40" s="4" t="s">
        <v>27</v>
      </c>
      <c r="C40" s="6" t="s">
        <v>139</v>
      </c>
      <c r="D40" s="6" t="s">
        <v>135</v>
      </c>
      <c r="E40" s="4" t="s">
        <v>38</v>
      </c>
      <c r="F40" s="4">
        <v>521</v>
      </c>
      <c r="G40" s="36">
        <v>23646064</v>
      </c>
      <c r="H40" s="5">
        <v>23646064</v>
      </c>
      <c r="I40" s="5">
        <v>23646064</v>
      </c>
      <c r="J40" s="5">
        <v>23646064</v>
      </c>
      <c r="K40" s="42">
        <f t="shared" si="2"/>
        <v>100</v>
      </c>
      <c r="L40" s="7">
        <f t="shared" si="9"/>
        <v>100</v>
      </c>
      <c r="M40" s="1"/>
    </row>
    <row r="41" spans="1:13" ht="124.8" outlineLevel="3" x14ac:dyDescent="0.3">
      <c r="A41" s="3" t="s">
        <v>183</v>
      </c>
      <c r="B41" s="4" t="s">
        <v>27</v>
      </c>
      <c r="C41" s="6" t="s">
        <v>139</v>
      </c>
      <c r="D41" s="6" t="s">
        <v>138</v>
      </c>
      <c r="E41" s="4" t="s">
        <v>39</v>
      </c>
      <c r="F41" s="4">
        <v>530</v>
      </c>
      <c r="G41" s="31">
        <v>3337200</v>
      </c>
      <c r="H41" s="5">
        <v>2968353.43</v>
      </c>
      <c r="I41" s="5">
        <v>2968353.43</v>
      </c>
      <c r="J41" s="5">
        <v>2953283.43</v>
      </c>
      <c r="K41" s="42">
        <f t="shared" si="2"/>
        <v>88.495847716648683</v>
      </c>
      <c r="L41" s="7">
        <f t="shared" si="9"/>
        <v>99.492311129540937</v>
      </c>
      <c r="M41" s="1"/>
    </row>
    <row r="42" spans="1:13" ht="78" outlineLevel="3" x14ac:dyDescent="0.3">
      <c r="A42" s="3" t="s">
        <v>184</v>
      </c>
      <c r="B42" s="4" t="s">
        <v>40</v>
      </c>
      <c r="C42" s="6" t="s">
        <v>140</v>
      </c>
      <c r="D42" s="6" t="s">
        <v>137</v>
      </c>
      <c r="E42" s="4" t="s">
        <v>41</v>
      </c>
      <c r="F42" s="4">
        <v>521</v>
      </c>
      <c r="G42" s="36">
        <v>25253838.379999999</v>
      </c>
      <c r="H42" s="5">
        <v>25253838.379999999</v>
      </c>
      <c r="I42" s="5">
        <v>25253838.379999999</v>
      </c>
      <c r="J42" s="5">
        <v>25253838.379999999</v>
      </c>
      <c r="K42" s="42">
        <f t="shared" si="2"/>
        <v>100</v>
      </c>
      <c r="L42" s="7">
        <f t="shared" ref="L42:L49" si="10">J42/I42*100</f>
        <v>100</v>
      </c>
      <c r="M42" s="1"/>
    </row>
    <row r="43" spans="1:13" ht="142.19999999999999" customHeight="1" outlineLevel="3" x14ac:dyDescent="0.3">
      <c r="A43" s="3" t="s">
        <v>185</v>
      </c>
      <c r="B43" s="4" t="s">
        <v>40</v>
      </c>
      <c r="C43" s="6" t="s">
        <v>140</v>
      </c>
      <c r="D43" s="6" t="s">
        <v>137</v>
      </c>
      <c r="E43" s="4" t="s">
        <v>42</v>
      </c>
      <c r="F43" s="4">
        <v>540</v>
      </c>
      <c r="G43" s="31">
        <v>0</v>
      </c>
      <c r="H43" s="5">
        <v>25130099.890000001</v>
      </c>
      <c r="I43" s="5">
        <v>25130099.890000001</v>
      </c>
      <c r="J43" s="5">
        <v>25130099.890000001</v>
      </c>
      <c r="K43" s="42"/>
      <c r="L43" s="7">
        <f t="shared" si="10"/>
        <v>100</v>
      </c>
      <c r="M43" s="1"/>
    </row>
    <row r="44" spans="1:13" ht="46.8" outlineLevel="3" x14ac:dyDescent="0.3">
      <c r="A44" s="3" t="s">
        <v>186</v>
      </c>
      <c r="B44" s="4" t="s">
        <v>40</v>
      </c>
      <c r="C44" s="6" t="s">
        <v>140</v>
      </c>
      <c r="D44" s="6" t="s">
        <v>137</v>
      </c>
      <c r="E44" s="4" t="s">
        <v>43</v>
      </c>
      <c r="F44" s="4">
        <v>521</v>
      </c>
      <c r="G44" s="31">
        <v>0</v>
      </c>
      <c r="H44" s="5">
        <v>1151239574.6099999</v>
      </c>
      <c r="I44" s="5">
        <v>1151239574.6099999</v>
      </c>
      <c r="J44" s="5">
        <v>1110367531.79</v>
      </c>
      <c r="K44" s="42"/>
      <c r="L44" s="7">
        <f t="shared" si="10"/>
        <v>96.449736117363244</v>
      </c>
      <c r="M44" s="1"/>
    </row>
    <row r="45" spans="1:13" ht="78" outlineLevel="3" x14ac:dyDescent="0.3">
      <c r="A45" s="3" t="s">
        <v>188</v>
      </c>
      <c r="B45" s="4" t="s">
        <v>40</v>
      </c>
      <c r="C45" s="6" t="s">
        <v>140</v>
      </c>
      <c r="D45" s="6" t="s">
        <v>137</v>
      </c>
      <c r="E45" s="4" t="s">
        <v>44</v>
      </c>
      <c r="F45" s="4">
        <v>521</v>
      </c>
      <c r="G45" s="36">
        <v>13944000</v>
      </c>
      <c r="H45" s="5">
        <v>13944000</v>
      </c>
      <c r="I45" s="5">
        <v>13944000</v>
      </c>
      <c r="J45" s="5">
        <v>13338697.93</v>
      </c>
      <c r="K45" s="42">
        <f t="shared" si="2"/>
        <v>95.659049985656907</v>
      </c>
      <c r="L45" s="7">
        <f t="shared" si="10"/>
        <v>95.659049985656907</v>
      </c>
      <c r="M45" s="1"/>
    </row>
    <row r="46" spans="1:13" ht="62.4" outlineLevel="3" x14ac:dyDescent="0.3">
      <c r="A46" s="3" t="s">
        <v>189</v>
      </c>
      <c r="B46" s="4" t="s">
        <v>40</v>
      </c>
      <c r="C46" s="6" t="s">
        <v>140</v>
      </c>
      <c r="D46" s="6" t="s">
        <v>137</v>
      </c>
      <c r="E46" s="4" t="s">
        <v>45</v>
      </c>
      <c r="F46" s="4">
        <v>521</v>
      </c>
      <c r="G46" s="36">
        <v>12500000</v>
      </c>
      <c r="H46" s="5">
        <v>12500000</v>
      </c>
      <c r="I46" s="5">
        <v>12500000</v>
      </c>
      <c r="J46" s="5">
        <v>12500000</v>
      </c>
      <c r="K46" s="42">
        <f t="shared" si="2"/>
        <v>100</v>
      </c>
      <c r="L46" s="7">
        <f t="shared" si="10"/>
        <v>100</v>
      </c>
      <c r="M46" s="1"/>
    </row>
    <row r="47" spans="1:13" ht="78" outlineLevel="3" x14ac:dyDescent="0.3">
      <c r="A47" s="3" t="s">
        <v>190</v>
      </c>
      <c r="B47" s="4" t="s">
        <v>40</v>
      </c>
      <c r="C47" s="6" t="s">
        <v>140</v>
      </c>
      <c r="D47" s="6" t="s">
        <v>137</v>
      </c>
      <c r="E47" s="4" t="s">
        <v>46</v>
      </c>
      <c r="F47" s="4">
        <v>521</v>
      </c>
      <c r="G47" s="31">
        <v>555555734</v>
      </c>
      <c r="H47" s="5">
        <v>519721478.68000001</v>
      </c>
      <c r="I47" s="5">
        <v>519721478.68000001</v>
      </c>
      <c r="J47" s="5">
        <v>497317838.48000002</v>
      </c>
      <c r="K47" s="42">
        <f t="shared" si="2"/>
        <v>89.517182173481089</v>
      </c>
      <c r="L47" s="7">
        <f t="shared" si="10"/>
        <v>95.689298765003656</v>
      </c>
      <c r="M47" s="1"/>
    </row>
    <row r="48" spans="1:13" ht="62.4" outlineLevel="3" x14ac:dyDescent="0.3">
      <c r="A48" s="3" t="s">
        <v>191</v>
      </c>
      <c r="B48" s="4" t="s">
        <v>40</v>
      </c>
      <c r="C48" s="6" t="s">
        <v>140</v>
      </c>
      <c r="D48" s="6" t="s">
        <v>137</v>
      </c>
      <c r="E48" s="4" t="s">
        <v>47</v>
      </c>
      <c r="F48" s="4">
        <v>521</v>
      </c>
      <c r="G48" s="36">
        <v>100000000</v>
      </c>
      <c r="H48" s="5">
        <v>100000000</v>
      </c>
      <c r="I48" s="5">
        <v>100000000</v>
      </c>
      <c r="J48" s="5">
        <v>98837123.170000002</v>
      </c>
      <c r="K48" s="42">
        <f t="shared" si="2"/>
        <v>98.837123169999998</v>
      </c>
      <c r="L48" s="7">
        <f t="shared" si="10"/>
        <v>98.837123169999998</v>
      </c>
      <c r="M48" s="1"/>
    </row>
    <row r="49" spans="1:13" ht="93.6" outlineLevel="3" x14ac:dyDescent="0.3">
      <c r="A49" s="3" t="s">
        <v>192</v>
      </c>
      <c r="B49" s="4" t="s">
        <v>40</v>
      </c>
      <c r="C49" s="6" t="s">
        <v>140</v>
      </c>
      <c r="D49" s="6" t="s">
        <v>137</v>
      </c>
      <c r="E49" s="4" t="s">
        <v>48</v>
      </c>
      <c r="F49" s="4">
        <v>540</v>
      </c>
      <c r="G49" s="31">
        <v>558714240</v>
      </c>
      <c r="H49" s="5">
        <v>538246840</v>
      </c>
      <c r="I49" s="5">
        <v>538246840</v>
      </c>
      <c r="J49" s="5">
        <v>537209976.32000005</v>
      </c>
      <c r="K49" s="42">
        <f t="shared" si="2"/>
        <v>96.151115876337798</v>
      </c>
      <c r="L49" s="7">
        <f t="shared" si="10"/>
        <v>99.807362792877711</v>
      </c>
      <c r="M49" s="1"/>
    </row>
    <row r="50" spans="1:13" ht="110.4" customHeight="1" outlineLevel="3" x14ac:dyDescent="0.3">
      <c r="A50" s="3" t="s">
        <v>193</v>
      </c>
      <c r="B50" s="4" t="s">
        <v>40</v>
      </c>
      <c r="C50" s="6" t="s">
        <v>140</v>
      </c>
      <c r="D50" s="6" t="s">
        <v>137</v>
      </c>
      <c r="E50" s="4" t="s">
        <v>49</v>
      </c>
      <c r="F50" s="4">
        <v>521</v>
      </c>
      <c r="G50" s="31">
        <v>0</v>
      </c>
      <c r="H50" s="5">
        <v>91084682.700000003</v>
      </c>
      <c r="I50" s="5">
        <v>91084682.700000003</v>
      </c>
      <c r="J50" s="5">
        <v>91084682.700000003</v>
      </c>
      <c r="K50" s="42"/>
      <c r="L50" s="7">
        <f t="shared" ref="L50:L52" si="11">J50/I50*100</f>
        <v>100</v>
      </c>
      <c r="M50" s="1"/>
    </row>
    <row r="51" spans="1:13" ht="78" outlineLevel="3" x14ac:dyDescent="0.3">
      <c r="A51" s="3" t="s">
        <v>194</v>
      </c>
      <c r="B51" s="4" t="s">
        <v>40</v>
      </c>
      <c r="C51" s="6" t="s">
        <v>140</v>
      </c>
      <c r="D51" s="6" t="s">
        <v>136</v>
      </c>
      <c r="E51" s="4" t="s">
        <v>50</v>
      </c>
      <c r="F51" s="4">
        <v>521</v>
      </c>
      <c r="G51" s="36">
        <v>890363.59</v>
      </c>
      <c r="H51" s="5">
        <v>890363.59</v>
      </c>
      <c r="I51" s="5">
        <v>890363.59</v>
      </c>
      <c r="J51" s="5">
        <v>890363.59</v>
      </c>
      <c r="K51" s="42">
        <f t="shared" si="2"/>
        <v>100</v>
      </c>
      <c r="L51" s="7">
        <f t="shared" si="11"/>
        <v>100</v>
      </c>
      <c r="M51" s="1"/>
    </row>
    <row r="52" spans="1:13" ht="31.2" outlineLevel="3" x14ac:dyDescent="0.3">
      <c r="A52" s="3" t="s">
        <v>195</v>
      </c>
      <c r="B52" s="4" t="s">
        <v>40</v>
      </c>
      <c r="C52" s="6" t="s">
        <v>140</v>
      </c>
      <c r="D52" s="6" t="s">
        <v>140</v>
      </c>
      <c r="E52" s="4" t="s">
        <v>51</v>
      </c>
      <c r="F52" s="4">
        <v>521</v>
      </c>
      <c r="G52" s="36">
        <v>26612352</v>
      </c>
      <c r="H52" s="5">
        <v>26612352</v>
      </c>
      <c r="I52" s="5">
        <v>26612352</v>
      </c>
      <c r="J52" s="5">
        <v>22843515.289999999</v>
      </c>
      <c r="K52" s="42">
        <f t="shared" si="2"/>
        <v>85.838017210955272</v>
      </c>
      <c r="L52" s="7">
        <f t="shared" si="11"/>
        <v>85.838017210955272</v>
      </c>
      <c r="M52" s="1"/>
    </row>
    <row r="53" spans="1:13" ht="31.2" outlineLevel="3" x14ac:dyDescent="0.3">
      <c r="A53" s="3" t="s">
        <v>196</v>
      </c>
      <c r="B53" s="4" t="s">
        <v>40</v>
      </c>
      <c r="C53" s="6" t="s">
        <v>140</v>
      </c>
      <c r="D53" s="6" t="s">
        <v>143</v>
      </c>
      <c r="E53" s="4" t="s">
        <v>52</v>
      </c>
      <c r="F53" s="4">
        <v>530</v>
      </c>
      <c r="G53" s="31">
        <v>10762784997</v>
      </c>
      <c r="H53" s="5">
        <v>11243995775.09</v>
      </c>
      <c r="I53" s="5">
        <v>11243995775.09</v>
      </c>
      <c r="J53" s="5">
        <v>11229146753.879999</v>
      </c>
      <c r="K53" s="42">
        <f t="shared" si="2"/>
        <v>104.33309554181369</v>
      </c>
      <c r="L53" s="7">
        <f t="shared" ref="L53:L57" si="12">J53/I53*100</f>
        <v>99.867938217809566</v>
      </c>
      <c r="M53" s="1"/>
    </row>
    <row r="54" spans="1:13" ht="31.2" outlineLevel="3" x14ac:dyDescent="0.3">
      <c r="A54" s="3" t="s">
        <v>187</v>
      </c>
      <c r="B54" s="4" t="s">
        <v>40</v>
      </c>
      <c r="C54" s="6" t="s">
        <v>140</v>
      </c>
      <c r="D54" s="6" t="s">
        <v>143</v>
      </c>
      <c r="E54" s="4" t="s">
        <v>53</v>
      </c>
      <c r="F54" s="4">
        <v>521</v>
      </c>
      <c r="G54" s="31">
        <v>0</v>
      </c>
      <c r="H54" s="5">
        <v>138262752.69999999</v>
      </c>
      <c r="I54" s="5">
        <v>138262752.69999999</v>
      </c>
      <c r="J54" s="5">
        <v>132276451.26000001</v>
      </c>
      <c r="K54" s="42"/>
      <c r="L54" s="7">
        <f t="shared" si="12"/>
        <v>95.670344092606825</v>
      </c>
      <c r="M54" s="1"/>
    </row>
    <row r="55" spans="1:13" ht="46.8" outlineLevel="3" x14ac:dyDescent="0.3">
      <c r="A55" s="3" t="s">
        <v>197</v>
      </c>
      <c r="B55" s="4" t="s">
        <v>40</v>
      </c>
      <c r="C55" s="6" t="s">
        <v>140</v>
      </c>
      <c r="D55" s="6" t="s">
        <v>143</v>
      </c>
      <c r="E55" s="4" t="s">
        <v>54</v>
      </c>
      <c r="F55" s="4">
        <v>521</v>
      </c>
      <c r="G55" s="31">
        <v>238733855.91999999</v>
      </c>
      <c r="H55" s="5">
        <v>260697799.15000001</v>
      </c>
      <c r="I55" s="5">
        <v>260697799.15000001</v>
      </c>
      <c r="J55" s="5">
        <v>247270491.62</v>
      </c>
      <c r="K55" s="42">
        <f t="shared" si="2"/>
        <v>103.5757960123011</v>
      </c>
      <c r="L55" s="7">
        <f t="shared" si="12"/>
        <v>94.849474152148787</v>
      </c>
      <c r="M55" s="1"/>
    </row>
    <row r="56" spans="1:13" ht="46.8" outlineLevel="3" x14ac:dyDescent="0.3">
      <c r="A56" s="3" t="s">
        <v>198</v>
      </c>
      <c r="B56" s="4" t="s">
        <v>40</v>
      </c>
      <c r="C56" s="6" t="s">
        <v>140</v>
      </c>
      <c r="D56" s="6" t="s">
        <v>143</v>
      </c>
      <c r="E56" s="4" t="s">
        <v>55</v>
      </c>
      <c r="F56" s="4">
        <v>521</v>
      </c>
      <c r="G56" s="31">
        <v>195367640</v>
      </c>
      <c r="H56" s="5">
        <v>198437911.47</v>
      </c>
      <c r="I56" s="5">
        <v>198437911.47</v>
      </c>
      <c r="J56" s="5">
        <v>195607303.34</v>
      </c>
      <c r="K56" s="42">
        <f t="shared" si="2"/>
        <v>100.12267299743192</v>
      </c>
      <c r="L56" s="7">
        <f t="shared" si="12"/>
        <v>98.573554766308888</v>
      </c>
      <c r="M56" s="1"/>
    </row>
    <row r="57" spans="1:13" ht="46.8" outlineLevel="3" x14ac:dyDescent="0.3">
      <c r="A57" s="3" t="s">
        <v>199</v>
      </c>
      <c r="B57" s="4" t="s">
        <v>40</v>
      </c>
      <c r="C57" s="6" t="s">
        <v>140</v>
      </c>
      <c r="D57" s="6" t="s">
        <v>143</v>
      </c>
      <c r="E57" s="4" t="s">
        <v>56</v>
      </c>
      <c r="F57" s="4">
        <v>521</v>
      </c>
      <c r="G57" s="31">
        <v>25000000</v>
      </c>
      <c r="H57" s="5">
        <v>26081134.600000001</v>
      </c>
      <c r="I57" s="5">
        <v>26081134.600000001</v>
      </c>
      <c r="J57" s="5">
        <v>26081134.600000001</v>
      </c>
      <c r="K57" s="42">
        <f t="shared" si="2"/>
        <v>104.32453839999999</v>
      </c>
      <c r="L57" s="7">
        <f t="shared" si="12"/>
        <v>100</v>
      </c>
      <c r="M57" s="1"/>
    </row>
    <row r="58" spans="1:13" ht="80.400000000000006" customHeight="1" outlineLevel="3" x14ac:dyDescent="0.3">
      <c r="A58" s="3" t="s">
        <v>200</v>
      </c>
      <c r="B58" s="4" t="s">
        <v>40</v>
      </c>
      <c r="C58" s="6" t="s">
        <v>144</v>
      </c>
      <c r="D58" s="6" t="s">
        <v>138</v>
      </c>
      <c r="E58" s="4" t="s">
        <v>57</v>
      </c>
      <c r="F58" s="4">
        <v>530</v>
      </c>
      <c r="G58" s="31">
        <v>145428681</v>
      </c>
      <c r="H58" s="5">
        <v>106482562</v>
      </c>
      <c r="I58" s="5">
        <v>106482562</v>
      </c>
      <c r="J58" s="5">
        <v>99467924.549999997</v>
      </c>
      <c r="K58" s="42">
        <f t="shared" si="2"/>
        <v>68.396360240659817</v>
      </c>
      <c r="L58" s="7">
        <f t="shared" ref="L58:L59" si="13">J58/I58*100</f>
        <v>93.412407329192547</v>
      </c>
      <c r="M58" s="1"/>
    </row>
    <row r="59" spans="1:13" ht="46.8" outlineLevel="3" x14ac:dyDescent="0.3">
      <c r="A59" s="3" t="s">
        <v>201</v>
      </c>
      <c r="B59" s="4" t="s">
        <v>58</v>
      </c>
      <c r="C59" s="6" t="s">
        <v>138</v>
      </c>
      <c r="D59" s="6" t="s">
        <v>141</v>
      </c>
      <c r="E59" s="4" t="s">
        <v>59</v>
      </c>
      <c r="F59" s="4">
        <v>540</v>
      </c>
      <c r="G59" s="31">
        <v>34833404.259999998</v>
      </c>
      <c r="H59" s="5">
        <v>2665744.67</v>
      </c>
      <c r="I59" s="5">
        <v>2665744.67</v>
      </c>
      <c r="J59" s="5">
        <v>2665646.54</v>
      </c>
      <c r="K59" s="42">
        <f t="shared" si="2"/>
        <v>7.652558217116388</v>
      </c>
      <c r="L59" s="7">
        <f t="shared" si="13"/>
        <v>99.996318852247768</v>
      </c>
      <c r="M59" s="1"/>
    </row>
    <row r="60" spans="1:13" ht="31.2" outlineLevel="3" x14ac:dyDescent="0.3">
      <c r="A60" s="3" t="s">
        <v>202</v>
      </c>
      <c r="B60" s="4" t="s">
        <v>58</v>
      </c>
      <c r="C60" s="6" t="s">
        <v>141</v>
      </c>
      <c r="D60" s="6" t="s">
        <v>136</v>
      </c>
      <c r="E60" s="4" t="s">
        <v>60</v>
      </c>
      <c r="F60" s="4">
        <v>521</v>
      </c>
      <c r="G60" s="36">
        <v>1174141.4099999999</v>
      </c>
      <c r="H60" s="5">
        <v>1174141.4099999999</v>
      </c>
      <c r="I60" s="5">
        <v>1174141.4099999999</v>
      </c>
      <c r="J60" s="5">
        <v>1174141.4099999999</v>
      </c>
      <c r="K60" s="42">
        <f t="shared" si="2"/>
        <v>100</v>
      </c>
      <c r="L60" s="7">
        <f t="shared" ref="L60:L63" si="14">J60/I60*100</f>
        <v>100</v>
      </c>
      <c r="M60" s="1"/>
    </row>
    <row r="61" spans="1:13" ht="31.2" outlineLevel="3" x14ac:dyDescent="0.3">
      <c r="A61" s="3" t="s">
        <v>202</v>
      </c>
      <c r="B61" s="4" t="s">
        <v>58</v>
      </c>
      <c r="C61" s="6" t="s">
        <v>147</v>
      </c>
      <c r="D61" s="6" t="s">
        <v>136</v>
      </c>
      <c r="E61" s="4" t="s">
        <v>61</v>
      </c>
      <c r="F61" s="4">
        <v>522</v>
      </c>
      <c r="G61" s="31">
        <v>38830505.049999997</v>
      </c>
      <c r="H61" s="5">
        <v>58886715.039999999</v>
      </c>
      <c r="I61" s="5">
        <v>58886715.039999999</v>
      </c>
      <c r="J61" s="5">
        <v>58886715.039999999</v>
      </c>
      <c r="K61" s="42">
        <f t="shared" si="2"/>
        <v>151.65065446399598</v>
      </c>
      <c r="L61" s="7">
        <f t="shared" si="14"/>
        <v>100</v>
      </c>
      <c r="M61" s="1"/>
    </row>
    <row r="62" spans="1:13" ht="109.2" outlineLevel="3" x14ac:dyDescent="0.3">
      <c r="A62" s="3" t="s">
        <v>203</v>
      </c>
      <c r="B62" s="4" t="s">
        <v>58</v>
      </c>
      <c r="C62" s="6" t="s">
        <v>147</v>
      </c>
      <c r="D62" s="6" t="s">
        <v>136</v>
      </c>
      <c r="E62" s="4" t="s">
        <v>62</v>
      </c>
      <c r="F62" s="4">
        <v>522</v>
      </c>
      <c r="G62" s="31">
        <v>0</v>
      </c>
      <c r="H62" s="5">
        <v>43594646.460000001</v>
      </c>
      <c r="I62" s="5">
        <v>43594646.460000001</v>
      </c>
      <c r="J62" s="5">
        <v>43594646.460000001</v>
      </c>
      <c r="K62" s="42"/>
      <c r="L62" s="7">
        <f t="shared" si="14"/>
        <v>100</v>
      </c>
      <c r="M62" s="1"/>
    </row>
    <row r="63" spans="1:13" ht="124.8" outlineLevel="3" x14ac:dyDescent="0.3">
      <c r="A63" s="3" t="s">
        <v>204</v>
      </c>
      <c r="B63" s="4" t="s">
        <v>58</v>
      </c>
      <c r="C63" s="6" t="s">
        <v>147</v>
      </c>
      <c r="D63" s="6" t="s">
        <v>136</v>
      </c>
      <c r="E63" s="4" t="s">
        <v>63</v>
      </c>
      <c r="F63" s="4">
        <v>522</v>
      </c>
      <c r="G63" s="31">
        <v>0</v>
      </c>
      <c r="H63" s="5">
        <v>49357171.719999999</v>
      </c>
      <c r="I63" s="5">
        <v>49357171.719999999</v>
      </c>
      <c r="J63" s="5">
        <v>49357171.719999999</v>
      </c>
      <c r="K63" s="42"/>
      <c r="L63" s="7">
        <f t="shared" si="14"/>
        <v>100</v>
      </c>
      <c r="M63" s="1"/>
    </row>
    <row r="64" spans="1:13" ht="62.4" outlineLevel="3" x14ac:dyDescent="0.3">
      <c r="A64" s="3" t="s">
        <v>205</v>
      </c>
      <c r="B64" s="4" t="s">
        <v>64</v>
      </c>
      <c r="C64" s="6" t="s">
        <v>147</v>
      </c>
      <c r="D64" s="6" t="s">
        <v>135</v>
      </c>
      <c r="E64" s="4" t="s">
        <v>65</v>
      </c>
      <c r="F64" s="4">
        <v>511</v>
      </c>
      <c r="G64" s="36">
        <v>2512383000</v>
      </c>
      <c r="H64" s="5">
        <v>2512383000</v>
      </c>
      <c r="I64" s="5">
        <v>2512383000</v>
      </c>
      <c r="J64" s="5">
        <v>2512383000</v>
      </c>
      <c r="K64" s="42">
        <f t="shared" si="2"/>
        <v>100</v>
      </c>
      <c r="L64" s="7">
        <f t="shared" ref="L64:L70" si="15">J64/I64*100</f>
        <v>100</v>
      </c>
      <c r="M64" s="1"/>
    </row>
    <row r="65" spans="1:13" ht="78" outlineLevel="3" x14ac:dyDescent="0.3">
      <c r="A65" s="3" t="s">
        <v>206</v>
      </c>
      <c r="B65" s="4" t="s">
        <v>64</v>
      </c>
      <c r="C65" s="6" t="s">
        <v>147</v>
      </c>
      <c r="D65" s="6" t="s">
        <v>137</v>
      </c>
      <c r="E65" s="4" t="s">
        <v>66</v>
      </c>
      <c r="F65" s="4">
        <v>512</v>
      </c>
      <c r="G65" s="31">
        <v>673439200</v>
      </c>
      <c r="H65" s="5">
        <v>1487726402</v>
      </c>
      <c r="I65" s="5">
        <v>1487726402</v>
      </c>
      <c r="J65" s="5">
        <v>1485416081.99</v>
      </c>
      <c r="K65" s="42">
        <f t="shared" si="2"/>
        <v>220.57166882919796</v>
      </c>
      <c r="L65" s="7">
        <f t="shared" si="15"/>
        <v>99.844708004987055</v>
      </c>
      <c r="M65" s="1"/>
    </row>
    <row r="66" spans="1:13" ht="93.6" outlineLevel="3" x14ac:dyDescent="0.3">
      <c r="A66" s="3" t="s">
        <v>207</v>
      </c>
      <c r="B66" s="4" t="s">
        <v>64</v>
      </c>
      <c r="C66" s="6" t="s">
        <v>147</v>
      </c>
      <c r="D66" s="6" t="s">
        <v>137</v>
      </c>
      <c r="E66" s="4" t="s">
        <v>67</v>
      </c>
      <c r="F66" s="4">
        <v>512</v>
      </c>
      <c r="G66" s="36">
        <v>10000000</v>
      </c>
      <c r="H66" s="5">
        <v>10000000</v>
      </c>
      <c r="I66" s="5">
        <v>10000000</v>
      </c>
      <c r="J66" s="5">
        <v>10000000</v>
      </c>
      <c r="K66" s="42">
        <f t="shared" si="2"/>
        <v>100</v>
      </c>
      <c r="L66" s="7">
        <f t="shared" si="15"/>
        <v>100</v>
      </c>
      <c r="M66" s="1"/>
    </row>
    <row r="67" spans="1:13" ht="93.6" outlineLevel="3" x14ac:dyDescent="0.3">
      <c r="A67" s="3" t="s">
        <v>208</v>
      </c>
      <c r="B67" s="4" t="s">
        <v>64</v>
      </c>
      <c r="C67" s="6" t="s">
        <v>147</v>
      </c>
      <c r="D67" s="6" t="s">
        <v>137</v>
      </c>
      <c r="E67" s="4" t="s">
        <v>68</v>
      </c>
      <c r="F67" s="4">
        <v>512</v>
      </c>
      <c r="G67" s="36">
        <v>4000000</v>
      </c>
      <c r="H67" s="5">
        <v>4000000</v>
      </c>
      <c r="I67" s="5">
        <v>4000000</v>
      </c>
      <c r="J67" s="5">
        <v>4000000</v>
      </c>
      <c r="K67" s="42">
        <f t="shared" si="2"/>
        <v>100</v>
      </c>
      <c r="L67" s="7">
        <f t="shared" si="15"/>
        <v>100</v>
      </c>
      <c r="M67" s="1"/>
    </row>
    <row r="68" spans="1:13" ht="62.4" outlineLevel="3" x14ac:dyDescent="0.3">
      <c r="A68" s="3" t="s">
        <v>209</v>
      </c>
      <c r="B68" s="4" t="s">
        <v>64</v>
      </c>
      <c r="C68" s="6" t="s">
        <v>147</v>
      </c>
      <c r="D68" s="6" t="s">
        <v>137</v>
      </c>
      <c r="E68" s="4" t="s">
        <v>69</v>
      </c>
      <c r="F68" s="4">
        <v>512</v>
      </c>
      <c r="G68" s="36">
        <v>4000000</v>
      </c>
      <c r="H68" s="5">
        <v>4000000</v>
      </c>
      <c r="I68" s="5">
        <v>4000000</v>
      </c>
      <c r="J68" s="5">
        <v>4000000</v>
      </c>
      <c r="K68" s="42">
        <f t="shared" si="2"/>
        <v>100</v>
      </c>
      <c r="L68" s="7">
        <f t="shared" si="15"/>
        <v>100</v>
      </c>
      <c r="M68" s="1"/>
    </row>
    <row r="69" spans="1:13" ht="31.2" outlineLevel="3" x14ac:dyDescent="0.3">
      <c r="A69" s="3" t="s">
        <v>210</v>
      </c>
      <c r="B69" s="4" t="s">
        <v>64</v>
      </c>
      <c r="C69" s="6" t="s">
        <v>147</v>
      </c>
      <c r="D69" s="6" t="s">
        <v>136</v>
      </c>
      <c r="E69" s="4" t="s">
        <v>70</v>
      </c>
      <c r="F69" s="4">
        <v>530</v>
      </c>
      <c r="G69" s="36">
        <v>26780000</v>
      </c>
      <c r="H69" s="5">
        <v>26780000</v>
      </c>
      <c r="I69" s="5">
        <v>26780000</v>
      </c>
      <c r="J69" s="5">
        <v>26780000</v>
      </c>
      <c r="K69" s="42">
        <f t="shared" si="2"/>
        <v>100</v>
      </c>
      <c r="L69" s="7">
        <f t="shared" si="15"/>
        <v>100</v>
      </c>
      <c r="M69" s="1"/>
    </row>
    <row r="70" spans="1:13" ht="93.6" outlineLevel="3" x14ac:dyDescent="0.3">
      <c r="A70" s="3" t="s">
        <v>211</v>
      </c>
      <c r="B70" s="4" t="s">
        <v>64</v>
      </c>
      <c r="C70" s="6" t="s">
        <v>147</v>
      </c>
      <c r="D70" s="6" t="s">
        <v>136</v>
      </c>
      <c r="E70" s="4" t="s">
        <v>71</v>
      </c>
      <c r="F70" s="4">
        <v>540</v>
      </c>
      <c r="G70" s="36">
        <v>5000000</v>
      </c>
      <c r="H70" s="5">
        <v>5000000</v>
      </c>
      <c r="I70" s="5">
        <v>5000000</v>
      </c>
      <c r="J70" s="5">
        <v>5000000</v>
      </c>
      <c r="K70" s="42">
        <f t="shared" si="2"/>
        <v>100</v>
      </c>
      <c r="L70" s="7">
        <f t="shared" si="15"/>
        <v>100</v>
      </c>
      <c r="M70" s="1"/>
    </row>
    <row r="71" spans="1:13" ht="62.4" outlineLevel="3" x14ac:dyDescent="0.3">
      <c r="A71" s="3" t="s">
        <v>212</v>
      </c>
      <c r="B71" s="4" t="s">
        <v>64</v>
      </c>
      <c r="C71" s="6" t="s">
        <v>147</v>
      </c>
      <c r="D71" s="6" t="s">
        <v>136</v>
      </c>
      <c r="E71" s="4" t="s">
        <v>72</v>
      </c>
      <c r="F71" s="4">
        <v>540</v>
      </c>
      <c r="G71" s="31">
        <v>0</v>
      </c>
      <c r="H71" s="5">
        <v>24000000</v>
      </c>
      <c r="I71" s="5">
        <v>24000000</v>
      </c>
      <c r="J71" s="5">
        <v>24000000</v>
      </c>
      <c r="K71" s="42"/>
      <c r="L71" s="7">
        <f t="shared" ref="L71:L80" si="16">J71/I71*100</f>
        <v>100</v>
      </c>
      <c r="M71" s="1"/>
    </row>
    <row r="72" spans="1:13" ht="62.4" outlineLevel="3" x14ac:dyDescent="0.3">
      <c r="A72" s="3" t="s">
        <v>155</v>
      </c>
      <c r="B72" s="4" t="s">
        <v>64</v>
      </c>
      <c r="C72" s="6" t="s">
        <v>147</v>
      </c>
      <c r="D72" s="6" t="s">
        <v>136</v>
      </c>
      <c r="E72" s="4" t="s">
        <v>1</v>
      </c>
      <c r="F72" s="4">
        <v>540</v>
      </c>
      <c r="G72" s="31">
        <v>0</v>
      </c>
      <c r="H72" s="5">
        <v>35000000</v>
      </c>
      <c r="I72" s="5">
        <v>35000000</v>
      </c>
      <c r="J72" s="5">
        <v>35000000</v>
      </c>
      <c r="K72" s="42"/>
      <c r="L72" s="7">
        <f t="shared" si="16"/>
        <v>100</v>
      </c>
      <c r="M72" s="1"/>
    </row>
    <row r="73" spans="1:13" ht="46.8" outlineLevel="3" x14ac:dyDescent="0.3">
      <c r="A73" s="3" t="s">
        <v>213</v>
      </c>
      <c r="B73" s="4" t="s">
        <v>73</v>
      </c>
      <c r="C73" s="6" t="s">
        <v>138</v>
      </c>
      <c r="D73" s="6" t="s">
        <v>143</v>
      </c>
      <c r="E73" s="4" t="s">
        <v>74</v>
      </c>
      <c r="F73" s="4">
        <v>522</v>
      </c>
      <c r="G73" s="36">
        <v>27081620</v>
      </c>
      <c r="H73" s="5">
        <v>27081620</v>
      </c>
      <c r="I73" s="5">
        <v>27081620</v>
      </c>
      <c r="J73" s="5">
        <v>27081620</v>
      </c>
      <c r="K73" s="42">
        <f t="shared" ref="K73:K129" si="17">J73/G73*100</f>
        <v>100</v>
      </c>
      <c r="L73" s="7">
        <f t="shared" si="16"/>
        <v>100</v>
      </c>
      <c r="M73" s="1"/>
    </row>
    <row r="74" spans="1:13" ht="78" outlineLevel="3" x14ac:dyDescent="0.3">
      <c r="A74" s="3" t="s">
        <v>214</v>
      </c>
      <c r="B74" s="4" t="s">
        <v>73</v>
      </c>
      <c r="C74" s="6" t="s">
        <v>138</v>
      </c>
      <c r="D74" s="6" t="s">
        <v>143</v>
      </c>
      <c r="E74" s="4" t="s">
        <v>75</v>
      </c>
      <c r="F74" s="4">
        <v>522</v>
      </c>
      <c r="G74" s="31">
        <v>0</v>
      </c>
      <c r="H74" s="5">
        <v>3929697.53</v>
      </c>
      <c r="I74" s="5">
        <v>3929697.53</v>
      </c>
      <c r="J74" s="5">
        <v>3929697.53</v>
      </c>
      <c r="K74" s="42"/>
      <c r="L74" s="7">
        <f t="shared" si="16"/>
        <v>100</v>
      </c>
      <c r="M74" s="1"/>
    </row>
    <row r="75" spans="1:13" ht="46.8" outlineLevel="3" x14ac:dyDescent="0.3">
      <c r="A75" s="3" t="s">
        <v>215</v>
      </c>
      <c r="B75" s="4" t="s">
        <v>73</v>
      </c>
      <c r="C75" s="6" t="s">
        <v>138</v>
      </c>
      <c r="D75" s="6" t="s">
        <v>143</v>
      </c>
      <c r="E75" s="4" t="s">
        <v>76</v>
      </c>
      <c r="F75" s="4">
        <v>522</v>
      </c>
      <c r="G75" s="31">
        <v>73998718.719999999</v>
      </c>
      <c r="H75" s="5">
        <v>80826449</v>
      </c>
      <c r="I75" s="5">
        <v>80826449</v>
      </c>
      <c r="J75" s="5">
        <v>80603972.709999993</v>
      </c>
      <c r="K75" s="42">
        <f t="shared" si="17"/>
        <v>108.92617345848011</v>
      </c>
      <c r="L75" s="7">
        <f t="shared" si="16"/>
        <v>99.724748157623495</v>
      </c>
      <c r="M75" s="1"/>
    </row>
    <row r="76" spans="1:13" ht="46.8" outlineLevel="3" x14ac:dyDescent="0.3">
      <c r="A76" s="3" t="s">
        <v>216</v>
      </c>
      <c r="B76" s="4" t="s">
        <v>73</v>
      </c>
      <c r="C76" s="6" t="s">
        <v>138</v>
      </c>
      <c r="D76" s="6" t="s">
        <v>143</v>
      </c>
      <c r="E76" s="4" t="s">
        <v>77</v>
      </c>
      <c r="F76" s="4">
        <v>522</v>
      </c>
      <c r="G76" s="36">
        <v>222017934.78</v>
      </c>
      <c r="H76" s="5">
        <v>222017934.78</v>
      </c>
      <c r="I76" s="5">
        <v>222017934.78</v>
      </c>
      <c r="J76" s="5">
        <v>222017934.78</v>
      </c>
      <c r="K76" s="42">
        <f t="shared" si="17"/>
        <v>100</v>
      </c>
      <c r="L76" s="7">
        <f t="shared" si="16"/>
        <v>100</v>
      </c>
      <c r="M76" s="1"/>
    </row>
    <row r="77" spans="1:13" ht="93.6" outlineLevel="3" x14ac:dyDescent="0.3">
      <c r="A77" s="3" t="s">
        <v>217</v>
      </c>
      <c r="B77" s="4" t="s">
        <v>73</v>
      </c>
      <c r="C77" s="6" t="s">
        <v>138</v>
      </c>
      <c r="D77" s="6" t="s">
        <v>143</v>
      </c>
      <c r="E77" s="4" t="s">
        <v>78</v>
      </c>
      <c r="F77" s="4">
        <v>521</v>
      </c>
      <c r="G77" s="31">
        <v>1052398244.76</v>
      </c>
      <c r="H77" s="5">
        <v>1133550182.3199999</v>
      </c>
      <c r="I77" s="5">
        <v>1133550182.3199999</v>
      </c>
      <c r="J77" s="5">
        <v>1078981738.1300001</v>
      </c>
      <c r="K77" s="42">
        <f t="shared" si="17"/>
        <v>102.52599180038185</v>
      </c>
      <c r="L77" s="7">
        <f t="shared" si="16"/>
        <v>95.186058364146149</v>
      </c>
      <c r="M77" s="1"/>
    </row>
    <row r="78" spans="1:13" ht="65.400000000000006" customHeight="1" outlineLevel="3" x14ac:dyDescent="0.3">
      <c r="A78" s="3" t="s">
        <v>218</v>
      </c>
      <c r="B78" s="4" t="s">
        <v>73</v>
      </c>
      <c r="C78" s="6" t="s">
        <v>138</v>
      </c>
      <c r="D78" s="6" t="s">
        <v>143</v>
      </c>
      <c r="E78" s="4" t="s">
        <v>79</v>
      </c>
      <c r="F78" s="4">
        <v>540</v>
      </c>
      <c r="G78" s="31">
        <v>506290400</v>
      </c>
      <c r="H78" s="5">
        <v>576743656.70000005</v>
      </c>
      <c r="I78" s="5">
        <v>576743656.70000005</v>
      </c>
      <c r="J78" s="5">
        <v>534501639</v>
      </c>
      <c r="K78" s="42">
        <f t="shared" si="17"/>
        <v>105.57214574876394</v>
      </c>
      <c r="L78" s="7">
        <f t="shared" si="16"/>
        <v>92.675772466801007</v>
      </c>
      <c r="M78" s="1"/>
    </row>
    <row r="79" spans="1:13" ht="62.4" outlineLevel="3" x14ac:dyDescent="0.3">
      <c r="A79" s="3" t="s">
        <v>219</v>
      </c>
      <c r="B79" s="4" t="s">
        <v>73</v>
      </c>
      <c r="C79" s="6" t="s">
        <v>138</v>
      </c>
      <c r="D79" s="6" t="s">
        <v>143</v>
      </c>
      <c r="E79" s="4" t="s">
        <v>80</v>
      </c>
      <c r="F79" s="4">
        <v>540</v>
      </c>
      <c r="G79" s="31">
        <v>0</v>
      </c>
      <c r="H79" s="5">
        <v>161126700</v>
      </c>
      <c r="I79" s="5">
        <v>161126700</v>
      </c>
      <c r="J79" s="5">
        <v>161126695.62</v>
      </c>
      <c r="K79" s="42"/>
      <c r="L79" s="7">
        <f t="shared" si="16"/>
        <v>99.999997281642337</v>
      </c>
      <c r="M79" s="1"/>
    </row>
    <row r="80" spans="1:13" ht="93.6" outlineLevel="3" x14ac:dyDescent="0.3">
      <c r="A80" s="3" t="s">
        <v>220</v>
      </c>
      <c r="B80" s="4" t="s">
        <v>73</v>
      </c>
      <c r="C80" s="6" t="s">
        <v>138</v>
      </c>
      <c r="D80" s="6" t="s">
        <v>143</v>
      </c>
      <c r="E80" s="4" t="s">
        <v>81</v>
      </c>
      <c r="F80" s="4">
        <v>521</v>
      </c>
      <c r="G80" s="31">
        <v>31125600</v>
      </c>
      <c r="H80" s="5">
        <v>49236794.859999999</v>
      </c>
      <c r="I80" s="5">
        <v>49236794.859999999</v>
      </c>
      <c r="J80" s="5">
        <v>49236794.859999999</v>
      </c>
      <c r="K80" s="42">
        <f t="shared" si="17"/>
        <v>158.18745617755158</v>
      </c>
      <c r="L80" s="7">
        <f t="shared" si="16"/>
        <v>100</v>
      </c>
      <c r="M80" s="1"/>
    </row>
    <row r="81" spans="1:13" ht="126" customHeight="1" outlineLevel="3" x14ac:dyDescent="0.3">
      <c r="A81" s="3" t="s">
        <v>221</v>
      </c>
      <c r="B81" s="4" t="s">
        <v>73</v>
      </c>
      <c r="C81" s="6" t="s">
        <v>138</v>
      </c>
      <c r="D81" s="6" t="s">
        <v>143</v>
      </c>
      <c r="E81" s="4" t="s">
        <v>82</v>
      </c>
      <c r="F81" s="4">
        <v>522</v>
      </c>
      <c r="G81" s="31">
        <v>500000000</v>
      </c>
      <c r="H81" s="5">
        <v>294110359</v>
      </c>
      <c r="I81" s="5">
        <v>294110359</v>
      </c>
      <c r="J81" s="5">
        <v>294110359</v>
      </c>
      <c r="K81" s="42">
        <f t="shared" si="17"/>
        <v>58.822071799999996</v>
      </c>
      <c r="L81" s="7">
        <f t="shared" ref="L81:L84" si="18">J81/I81*100</f>
        <v>100</v>
      </c>
      <c r="M81" s="1"/>
    </row>
    <row r="82" spans="1:13" ht="46.8" outlineLevel="3" x14ac:dyDescent="0.3">
      <c r="A82" s="3" t="s">
        <v>215</v>
      </c>
      <c r="B82" s="4" t="s">
        <v>73</v>
      </c>
      <c r="C82" s="6" t="s">
        <v>138</v>
      </c>
      <c r="D82" s="6" t="s">
        <v>143</v>
      </c>
      <c r="E82" s="4" t="s">
        <v>83</v>
      </c>
      <c r="F82" s="4">
        <v>522</v>
      </c>
      <c r="G82" s="31">
        <v>203792378</v>
      </c>
      <c r="H82" s="5">
        <v>191310417.84</v>
      </c>
      <c r="I82" s="5">
        <v>191310417.84</v>
      </c>
      <c r="J82" s="5">
        <v>105535294.5</v>
      </c>
      <c r="K82" s="42">
        <f t="shared" si="17"/>
        <v>51.785692642538386</v>
      </c>
      <c r="L82" s="7">
        <f t="shared" si="18"/>
        <v>55.164426324270053</v>
      </c>
      <c r="M82" s="1"/>
    </row>
    <row r="83" spans="1:13" ht="202.8" outlineLevel="3" x14ac:dyDescent="0.3">
      <c r="A83" s="3" t="s">
        <v>222</v>
      </c>
      <c r="B83" s="4" t="s">
        <v>73</v>
      </c>
      <c r="C83" s="6" t="s">
        <v>138</v>
      </c>
      <c r="D83" s="6" t="s">
        <v>143</v>
      </c>
      <c r="E83" s="4" t="s">
        <v>84</v>
      </c>
      <c r="F83" s="4">
        <v>522</v>
      </c>
      <c r="G83" s="31">
        <v>330000000</v>
      </c>
      <c r="H83" s="5">
        <v>563323900</v>
      </c>
      <c r="I83" s="5">
        <v>563323900</v>
      </c>
      <c r="J83" s="5">
        <v>563323900</v>
      </c>
      <c r="K83" s="42">
        <f t="shared" si="17"/>
        <v>170.70421212121212</v>
      </c>
      <c r="L83" s="7">
        <f t="shared" si="18"/>
        <v>100</v>
      </c>
      <c r="M83" s="1"/>
    </row>
    <row r="84" spans="1:13" ht="62.4" outlineLevel="3" x14ac:dyDescent="0.3">
      <c r="A84" s="3" t="s">
        <v>223</v>
      </c>
      <c r="B84" s="4" t="s">
        <v>73</v>
      </c>
      <c r="C84" s="6" t="s">
        <v>138</v>
      </c>
      <c r="D84" s="6" t="s">
        <v>143</v>
      </c>
      <c r="E84" s="4" t="s">
        <v>85</v>
      </c>
      <c r="F84" s="4">
        <v>521</v>
      </c>
      <c r="G84" s="31">
        <v>893638375</v>
      </c>
      <c r="H84" s="5">
        <v>1437303285.8900001</v>
      </c>
      <c r="I84" s="5">
        <v>1437303285.8900001</v>
      </c>
      <c r="J84" s="5">
        <v>1389970822.8900001</v>
      </c>
      <c r="K84" s="42">
        <f t="shared" si="17"/>
        <v>155.54063721692793</v>
      </c>
      <c r="L84" s="7">
        <f t="shared" si="18"/>
        <v>96.706856272808778</v>
      </c>
      <c r="M84" s="1"/>
    </row>
    <row r="85" spans="1:13" ht="46.8" outlineLevel="3" x14ac:dyDescent="0.3">
      <c r="A85" s="3" t="s">
        <v>156</v>
      </c>
      <c r="B85" s="4" t="s">
        <v>73</v>
      </c>
      <c r="C85" s="6" t="s">
        <v>141</v>
      </c>
      <c r="D85" s="6" t="s">
        <v>137</v>
      </c>
      <c r="E85" s="4" t="s">
        <v>86</v>
      </c>
      <c r="F85" s="4">
        <v>522</v>
      </c>
      <c r="G85" s="31">
        <v>1088177.5</v>
      </c>
      <c r="H85" s="5">
        <v>939346.15</v>
      </c>
      <c r="I85" s="5">
        <v>939346.15</v>
      </c>
      <c r="J85" s="5">
        <v>939346.15</v>
      </c>
      <c r="K85" s="42">
        <f t="shared" si="17"/>
        <v>86.32287930967145</v>
      </c>
      <c r="L85" s="7">
        <f>J85/I85*100</f>
        <v>100</v>
      </c>
      <c r="M85" s="1"/>
    </row>
    <row r="86" spans="1:13" ht="46.8" outlineLevel="3" x14ac:dyDescent="0.3">
      <c r="A86" s="3" t="s">
        <v>156</v>
      </c>
      <c r="B86" s="4" t="s">
        <v>73</v>
      </c>
      <c r="C86" s="6" t="s">
        <v>141</v>
      </c>
      <c r="D86" s="6" t="s">
        <v>137</v>
      </c>
      <c r="E86" s="4" t="s">
        <v>87</v>
      </c>
      <c r="F86" s="4">
        <v>522</v>
      </c>
      <c r="G86" s="31">
        <v>90014158.689999998</v>
      </c>
      <c r="H86" s="5">
        <v>86345165.879999995</v>
      </c>
      <c r="I86" s="5">
        <v>86345165.879999995</v>
      </c>
      <c r="J86" s="5">
        <v>53001894.590000004</v>
      </c>
      <c r="K86" s="42">
        <f t="shared" si="17"/>
        <v>58.881730786968042</v>
      </c>
      <c r="L86" s="7">
        <f>J86/I86*100</f>
        <v>61.383742853260017</v>
      </c>
      <c r="M86" s="1"/>
    </row>
    <row r="87" spans="1:13" ht="46.8" outlineLevel="3" x14ac:dyDescent="0.3">
      <c r="A87" s="3" t="s">
        <v>156</v>
      </c>
      <c r="B87" s="4" t="s">
        <v>73</v>
      </c>
      <c r="C87" s="6" t="s">
        <v>141</v>
      </c>
      <c r="D87" s="6" t="s">
        <v>137</v>
      </c>
      <c r="E87" s="4" t="s">
        <v>88</v>
      </c>
      <c r="F87" s="4">
        <v>522</v>
      </c>
      <c r="G87" s="31">
        <v>364664523.56999999</v>
      </c>
      <c r="H87" s="5">
        <v>490576027.36000001</v>
      </c>
      <c r="I87" s="5">
        <v>490576027.36000001</v>
      </c>
      <c r="J87" s="5">
        <v>236924135.27000001</v>
      </c>
      <c r="K87" s="42">
        <f t="shared" si="17"/>
        <v>64.970437198155551</v>
      </c>
      <c r="L87" s="7">
        <f>J87/I87*100</f>
        <v>48.295090272753519</v>
      </c>
      <c r="M87" s="1"/>
    </row>
    <row r="88" spans="1:13" ht="46.8" outlineLevel="3" x14ac:dyDescent="0.3">
      <c r="A88" s="3" t="s">
        <v>156</v>
      </c>
      <c r="B88" s="4" t="s">
        <v>73</v>
      </c>
      <c r="C88" s="6" t="s">
        <v>141</v>
      </c>
      <c r="D88" s="6" t="s">
        <v>137</v>
      </c>
      <c r="E88" s="4" t="s">
        <v>89</v>
      </c>
      <c r="F88" s="4">
        <v>522</v>
      </c>
      <c r="G88" s="31">
        <v>278936.17</v>
      </c>
      <c r="H88" s="5">
        <v>5985992</v>
      </c>
      <c r="I88" s="5">
        <v>5985992</v>
      </c>
      <c r="J88" s="5">
        <v>5866236.6600000001</v>
      </c>
      <c r="K88" s="42">
        <f t="shared" si="17"/>
        <v>2103.0749292929636</v>
      </c>
      <c r="L88" s="7">
        <f>J88/I88*100</f>
        <v>97.999406948756359</v>
      </c>
      <c r="M88" s="1"/>
    </row>
    <row r="89" spans="1:13" ht="46.8" outlineLevel="3" x14ac:dyDescent="0.3">
      <c r="A89" s="35" t="s">
        <v>156</v>
      </c>
      <c r="B89" s="34" t="s">
        <v>73</v>
      </c>
      <c r="C89" s="38" t="s">
        <v>141</v>
      </c>
      <c r="D89" s="38" t="s">
        <v>137</v>
      </c>
      <c r="E89" s="34">
        <v>1941411270</v>
      </c>
      <c r="F89" s="34">
        <v>522</v>
      </c>
      <c r="G89" s="36">
        <v>6972240</v>
      </c>
      <c r="H89" s="36">
        <v>0</v>
      </c>
      <c r="I89" s="36">
        <v>0</v>
      </c>
      <c r="J89" s="36">
        <v>0</v>
      </c>
      <c r="K89" s="42">
        <f t="shared" si="17"/>
        <v>0</v>
      </c>
      <c r="L89" s="37"/>
      <c r="M89" s="33"/>
    </row>
    <row r="90" spans="1:13" ht="46.8" outlineLevel="3" x14ac:dyDescent="0.3">
      <c r="A90" s="3" t="s">
        <v>156</v>
      </c>
      <c r="B90" s="4" t="s">
        <v>73</v>
      </c>
      <c r="C90" s="6" t="s">
        <v>140</v>
      </c>
      <c r="D90" s="6" t="s">
        <v>135</v>
      </c>
      <c r="E90" s="4" t="s">
        <v>90</v>
      </c>
      <c r="F90" s="4">
        <v>522</v>
      </c>
      <c r="G90" s="31">
        <v>0</v>
      </c>
      <c r="H90" s="5">
        <v>49536941.939999998</v>
      </c>
      <c r="I90" s="5">
        <v>49536941.939999998</v>
      </c>
      <c r="J90" s="5">
        <v>49002034.229999997</v>
      </c>
      <c r="K90" s="42"/>
      <c r="L90" s="7">
        <f>J90/I90*100</f>
        <v>98.920184232107246</v>
      </c>
      <c r="M90" s="1"/>
    </row>
    <row r="91" spans="1:13" ht="140.4" outlineLevel="3" x14ac:dyDescent="0.3">
      <c r="A91" s="21" t="s">
        <v>253</v>
      </c>
      <c r="B91" s="34" t="s">
        <v>73</v>
      </c>
      <c r="C91" s="38" t="s">
        <v>140</v>
      </c>
      <c r="D91" s="38" t="s">
        <v>135</v>
      </c>
      <c r="E91" s="34">
        <v>1640410182</v>
      </c>
      <c r="F91" s="34">
        <v>522</v>
      </c>
      <c r="G91" s="36">
        <v>30000000</v>
      </c>
      <c r="H91" s="36">
        <v>0</v>
      </c>
      <c r="I91" s="36">
        <v>0</v>
      </c>
      <c r="J91" s="36">
        <v>0</v>
      </c>
      <c r="K91" s="42">
        <f t="shared" si="17"/>
        <v>0</v>
      </c>
      <c r="L91" s="37"/>
      <c r="M91" s="33"/>
    </row>
    <row r="92" spans="1:13" ht="46.8" outlineLevel="3" x14ac:dyDescent="0.3">
      <c r="A92" s="3" t="s">
        <v>156</v>
      </c>
      <c r="B92" s="4" t="s">
        <v>73</v>
      </c>
      <c r="C92" s="6" t="s">
        <v>140</v>
      </c>
      <c r="D92" s="6" t="s">
        <v>135</v>
      </c>
      <c r="E92" s="4" t="s">
        <v>91</v>
      </c>
      <c r="F92" s="4">
        <v>522</v>
      </c>
      <c r="G92" s="31">
        <v>120428756</v>
      </c>
      <c r="H92" s="5">
        <v>232266191.27000001</v>
      </c>
      <c r="I92" s="5">
        <v>232266191.27000001</v>
      </c>
      <c r="J92" s="5">
        <v>144916007.11000001</v>
      </c>
      <c r="K92" s="42">
        <f t="shared" si="17"/>
        <v>120.3333920596174</v>
      </c>
      <c r="L92" s="7">
        <f>J92/I92*100</f>
        <v>62.392208834879916</v>
      </c>
      <c r="M92" s="1"/>
    </row>
    <row r="93" spans="1:13" ht="126.6" customHeight="1" outlineLevel="3" x14ac:dyDescent="0.3">
      <c r="A93" s="3" t="s">
        <v>224</v>
      </c>
      <c r="B93" s="4" t="s">
        <v>73</v>
      </c>
      <c r="C93" s="6" t="s">
        <v>140</v>
      </c>
      <c r="D93" s="6" t="s">
        <v>135</v>
      </c>
      <c r="E93" s="4" t="s">
        <v>92</v>
      </c>
      <c r="F93" s="4">
        <v>522</v>
      </c>
      <c r="G93" s="31">
        <v>0</v>
      </c>
      <c r="H93" s="5">
        <v>80000000</v>
      </c>
      <c r="I93" s="5">
        <v>80000000</v>
      </c>
      <c r="J93" s="5">
        <v>80000000</v>
      </c>
      <c r="K93" s="42"/>
      <c r="L93" s="7">
        <f>J93/I93*100</f>
        <v>100</v>
      </c>
      <c r="M93" s="1"/>
    </row>
    <row r="94" spans="1:13" ht="46.8" outlineLevel="3" x14ac:dyDescent="0.3">
      <c r="A94" s="35" t="s">
        <v>156</v>
      </c>
      <c r="B94" s="34" t="s">
        <v>73</v>
      </c>
      <c r="C94" s="38" t="s">
        <v>140</v>
      </c>
      <c r="D94" s="38" t="s">
        <v>137</v>
      </c>
      <c r="E94" s="34" t="s">
        <v>91</v>
      </c>
      <c r="F94" s="34">
        <v>522</v>
      </c>
      <c r="G94" s="36">
        <v>32200000</v>
      </c>
      <c r="H94" s="36">
        <v>0</v>
      </c>
      <c r="I94" s="36">
        <v>0</v>
      </c>
      <c r="J94" s="36">
        <v>0</v>
      </c>
      <c r="K94" s="42">
        <f t="shared" si="17"/>
        <v>0</v>
      </c>
      <c r="L94" s="37"/>
      <c r="M94" s="33"/>
    </row>
    <row r="95" spans="1:13" ht="31.2" outlineLevel="3" x14ac:dyDescent="0.3">
      <c r="A95" s="3" t="s">
        <v>225</v>
      </c>
      <c r="B95" s="4" t="s">
        <v>73</v>
      </c>
      <c r="C95" s="6" t="s">
        <v>140</v>
      </c>
      <c r="D95" s="6" t="s">
        <v>137</v>
      </c>
      <c r="E95" s="4" t="s">
        <v>93</v>
      </c>
      <c r="F95" s="4">
        <v>522</v>
      </c>
      <c r="G95" s="31">
        <v>428678523.72000003</v>
      </c>
      <c r="H95" s="5">
        <v>789450782.73000002</v>
      </c>
      <c r="I95" s="5">
        <v>789450782.73000002</v>
      </c>
      <c r="J95" s="5">
        <v>677404939.71000004</v>
      </c>
      <c r="K95" s="42">
        <f t="shared" si="17"/>
        <v>158.02166477377827</v>
      </c>
      <c r="L95" s="7">
        <f>J95/I95*100</f>
        <v>85.807114835894609</v>
      </c>
      <c r="M95" s="1"/>
    </row>
    <row r="96" spans="1:13" ht="78" outlineLevel="3" x14ac:dyDescent="0.3">
      <c r="A96" s="3" t="s">
        <v>226</v>
      </c>
      <c r="B96" s="4" t="s">
        <v>73</v>
      </c>
      <c r="C96" s="6" t="s">
        <v>140</v>
      </c>
      <c r="D96" s="6" t="s">
        <v>137</v>
      </c>
      <c r="E96" s="4" t="s">
        <v>94</v>
      </c>
      <c r="F96" s="4">
        <v>522</v>
      </c>
      <c r="G96" s="31">
        <v>0</v>
      </c>
      <c r="H96" s="5">
        <v>184721170.21000001</v>
      </c>
      <c r="I96" s="5">
        <v>184721170.21000001</v>
      </c>
      <c r="J96" s="5">
        <v>184721170.21000001</v>
      </c>
      <c r="K96" s="42"/>
      <c r="L96" s="7">
        <f>J96/I96*100</f>
        <v>100</v>
      </c>
      <c r="M96" s="1"/>
    </row>
    <row r="97" spans="1:13" ht="46.8" outlineLevel="3" x14ac:dyDescent="0.3">
      <c r="A97" s="35" t="s">
        <v>156</v>
      </c>
      <c r="B97" s="34" t="s">
        <v>73</v>
      </c>
      <c r="C97" s="38" t="s">
        <v>139</v>
      </c>
      <c r="D97" s="38" t="s">
        <v>135</v>
      </c>
      <c r="E97" s="34">
        <v>1540711270</v>
      </c>
      <c r="F97" s="34">
        <v>522</v>
      </c>
      <c r="G97" s="36">
        <v>50000000</v>
      </c>
      <c r="H97" s="36">
        <v>0</v>
      </c>
      <c r="I97" s="36">
        <v>0</v>
      </c>
      <c r="J97" s="36">
        <v>0</v>
      </c>
      <c r="K97" s="42">
        <f t="shared" si="17"/>
        <v>0</v>
      </c>
      <c r="L97" s="37"/>
      <c r="M97" s="33"/>
    </row>
    <row r="98" spans="1:13" ht="49.8" customHeight="1" outlineLevel="3" x14ac:dyDescent="0.3">
      <c r="A98" s="3" t="s">
        <v>227</v>
      </c>
      <c r="B98" s="4" t="s">
        <v>73</v>
      </c>
      <c r="C98" s="6" t="s">
        <v>144</v>
      </c>
      <c r="D98" s="6" t="s">
        <v>136</v>
      </c>
      <c r="E98" s="4" t="s">
        <v>95</v>
      </c>
      <c r="F98" s="4">
        <v>530</v>
      </c>
      <c r="G98" s="31">
        <v>4279200</v>
      </c>
      <c r="H98" s="5">
        <v>1933900</v>
      </c>
      <c r="I98" s="5">
        <v>1856000</v>
      </c>
      <c r="J98" s="5">
        <v>1855476</v>
      </c>
      <c r="K98" s="42">
        <f t="shared" si="17"/>
        <v>43.360347728547396</v>
      </c>
      <c r="L98" s="7">
        <f>J98/I98*100</f>
        <v>99.971767241379311</v>
      </c>
      <c r="M98" s="1"/>
    </row>
    <row r="99" spans="1:13" ht="93.6" outlineLevel="3" x14ac:dyDescent="0.3">
      <c r="A99" s="3" t="s">
        <v>228</v>
      </c>
      <c r="B99" s="4" t="s">
        <v>73</v>
      </c>
      <c r="C99" s="6" t="s">
        <v>144</v>
      </c>
      <c r="D99" s="6" t="s">
        <v>138</v>
      </c>
      <c r="E99" s="4" t="s">
        <v>96</v>
      </c>
      <c r="F99" s="4">
        <v>530</v>
      </c>
      <c r="G99" s="31">
        <v>409964800</v>
      </c>
      <c r="H99" s="5">
        <v>646628499.77999997</v>
      </c>
      <c r="I99" s="5">
        <v>646628499.77999997</v>
      </c>
      <c r="J99" s="5">
        <v>624163803.54999995</v>
      </c>
      <c r="K99" s="42">
        <f t="shared" si="17"/>
        <v>152.24814509684731</v>
      </c>
      <c r="L99" s="7">
        <f>J99/I99*100</f>
        <v>96.525872856262424</v>
      </c>
      <c r="M99" s="1"/>
    </row>
    <row r="100" spans="1:13" ht="46.8" outlineLevel="3" x14ac:dyDescent="0.3">
      <c r="A100" s="35" t="s">
        <v>156</v>
      </c>
      <c r="B100" s="34">
        <v>819</v>
      </c>
      <c r="C100" s="38" t="s">
        <v>148</v>
      </c>
      <c r="D100" s="38" t="s">
        <v>137</v>
      </c>
      <c r="E100" s="34" t="s">
        <v>254</v>
      </c>
      <c r="F100" s="34">
        <v>522</v>
      </c>
      <c r="G100" s="36">
        <v>255000000</v>
      </c>
      <c r="H100" s="36">
        <v>0</v>
      </c>
      <c r="I100" s="36">
        <v>0</v>
      </c>
      <c r="J100" s="36">
        <v>0</v>
      </c>
      <c r="K100" s="42">
        <f t="shared" si="17"/>
        <v>0</v>
      </c>
      <c r="L100" s="37"/>
      <c r="M100" s="33"/>
    </row>
    <row r="101" spans="1:13" ht="93.6" outlineLevel="3" x14ac:dyDescent="0.3">
      <c r="A101" s="3" t="s">
        <v>229</v>
      </c>
      <c r="B101" s="4" t="s">
        <v>73</v>
      </c>
      <c r="C101" s="6" t="s">
        <v>148</v>
      </c>
      <c r="D101" s="6" t="s">
        <v>137</v>
      </c>
      <c r="E101" s="4" t="s">
        <v>97</v>
      </c>
      <c r="F101" s="4">
        <v>522</v>
      </c>
      <c r="G101" s="31">
        <v>69909191.920000002</v>
      </c>
      <c r="H101" s="5">
        <v>107607575.76000001</v>
      </c>
      <c r="I101" s="5">
        <v>107607575.76000001</v>
      </c>
      <c r="J101" s="5">
        <v>97537054.739999995</v>
      </c>
      <c r="K101" s="42">
        <f t="shared" si="17"/>
        <v>139.51964264100735</v>
      </c>
      <c r="L101" s="7">
        <f>J101/I101*100</f>
        <v>90.641438626532619</v>
      </c>
      <c r="M101" s="1"/>
    </row>
    <row r="102" spans="1:13" ht="124.8" outlineLevel="3" x14ac:dyDescent="0.3">
      <c r="A102" s="3" t="s">
        <v>230</v>
      </c>
      <c r="B102" s="4" t="s">
        <v>73</v>
      </c>
      <c r="C102" s="6" t="s">
        <v>148</v>
      </c>
      <c r="D102" s="6" t="s">
        <v>137</v>
      </c>
      <c r="E102" s="4" t="s">
        <v>98</v>
      </c>
      <c r="F102" s="4">
        <v>522</v>
      </c>
      <c r="G102" s="31">
        <v>0</v>
      </c>
      <c r="H102" s="5">
        <v>30504141.41</v>
      </c>
      <c r="I102" s="5">
        <v>30504141.41</v>
      </c>
      <c r="J102" s="5">
        <v>0</v>
      </c>
      <c r="K102" s="42"/>
      <c r="L102" s="7">
        <f>J102/I102*100</f>
        <v>0</v>
      </c>
      <c r="M102" s="1"/>
    </row>
    <row r="103" spans="1:13" ht="46.8" outlineLevel="3" x14ac:dyDescent="0.3">
      <c r="A103" s="3" t="s">
        <v>156</v>
      </c>
      <c r="B103" s="4" t="s">
        <v>73</v>
      </c>
      <c r="C103" s="6" t="s">
        <v>148</v>
      </c>
      <c r="D103" s="6" t="s">
        <v>137</v>
      </c>
      <c r="E103" s="4" t="s">
        <v>99</v>
      </c>
      <c r="F103" s="4">
        <v>522</v>
      </c>
      <c r="G103" s="31">
        <v>0</v>
      </c>
      <c r="H103" s="5">
        <v>67070254.939999998</v>
      </c>
      <c r="I103" s="5">
        <v>67070254.939999998</v>
      </c>
      <c r="J103" s="5">
        <v>64958373.079999998</v>
      </c>
      <c r="K103" s="42"/>
      <c r="L103" s="7">
        <f>J103/I103*100</f>
        <v>96.851239253691134</v>
      </c>
      <c r="M103" s="1"/>
    </row>
    <row r="104" spans="1:13" ht="62.4" outlineLevel="3" x14ac:dyDescent="0.3">
      <c r="A104" s="3" t="s">
        <v>231</v>
      </c>
      <c r="B104" s="4" t="s">
        <v>100</v>
      </c>
      <c r="C104" s="6" t="s">
        <v>144</v>
      </c>
      <c r="D104" s="6" t="s">
        <v>138</v>
      </c>
      <c r="E104" s="4" t="s">
        <v>101</v>
      </c>
      <c r="F104" s="4">
        <v>530</v>
      </c>
      <c r="G104" s="36">
        <v>4874000</v>
      </c>
      <c r="H104" s="5">
        <v>4874000</v>
      </c>
      <c r="I104" s="5">
        <v>4874000</v>
      </c>
      <c r="J104" s="5">
        <v>3335824.39</v>
      </c>
      <c r="K104" s="42">
        <f t="shared" si="17"/>
        <v>68.441206196142801</v>
      </c>
      <c r="L104" s="7">
        <f t="shared" ref="L104:L106" si="19">J104/I104*100</f>
        <v>68.441206196142801</v>
      </c>
      <c r="M104" s="1"/>
    </row>
    <row r="105" spans="1:13" ht="46.8" outlineLevel="3" x14ac:dyDescent="0.3">
      <c r="A105" s="3" t="s">
        <v>232</v>
      </c>
      <c r="B105" s="4" t="s">
        <v>100</v>
      </c>
      <c r="C105" s="6" t="s">
        <v>144</v>
      </c>
      <c r="D105" s="6" t="s">
        <v>138</v>
      </c>
      <c r="E105" s="4" t="s">
        <v>102</v>
      </c>
      <c r="F105" s="4">
        <v>530</v>
      </c>
      <c r="G105" s="31">
        <v>486273400</v>
      </c>
      <c r="H105" s="5">
        <v>398921500</v>
      </c>
      <c r="I105" s="5">
        <v>398921500</v>
      </c>
      <c r="J105" s="5">
        <v>380504603.44999999</v>
      </c>
      <c r="K105" s="42">
        <f t="shared" si="17"/>
        <v>78.249109132845845</v>
      </c>
      <c r="L105" s="7">
        <f t="shared" si="19"/>
        <v>95.383328161054237</v>
      </c>
      <c r="M105" s="1"/>
    </row>
    <row r="106" spans="1:13" ht="34.200000000000003" customHeight="1" outlineLevel="3" x14ac:dyDescent="0.3">
      <c r="A106" s="3" t="s">
        <v>233</v>
      </c>
      <c r="B106" s="4" t="s">
        <v>100</v>
      </c>
      <c r="C106" s="6" t="s">
        <v>144</v>
      </c>
      <c r="D106" s="6" t="s">
        <v>138</v>
      </c>
      <c r="E106" s="4" t="s">
        <v>103</v>
      </c>
      <c r="F106" s="4">
        <v>521</v>
      </c>
      <c r="G106" s="31">
        <v>40354408</v>
      </c>
      <c r="H106" s="5">
        <v>40354408</v>
      </c>
      <c r="I106" s="5">
        <v>40354408</v>
      </c>
      <c r="J106" s="5">
        <v>40354408</v>
      </c>
      <c r="K106" s="42">
        <f t="shared" si="17"/>
        <v>100</v>
      </c>
      <c r="L106" s="7">
        <f t="shared" si="19"/>
        <v>100</v>
      </c>
      <c r="M106" s="1"/>
    </row>
    <row r="107" spans="1:13" ht="31.2" outlineLevel="3" x14ac:dyDescent="0.3">
      <c r="A107" s="3" t="s">
        <v>157</v>
      </c>
      <c r="B107" s="4" t="s">
        <v>100</v>
      </c>
      <c r="C107" s="4">
        <v>14</v>
      </c>
      <c r="D107" s="6" t="s">
        <v>136</v>
      </c>
      <c r="E107" s="4" t="s">
        <v>2</v>
      </c>
      <c r="F107" s="4">
        <v>540</v>
      </c>
      <c r="G107" s="31">
        <v>0</v>
      </c>
      <c r="H107" s="5">
        <v>1602645.98</v>
      </c>
      <c r="I107" s="5">
        <v>1723171.7</v>
      </c>
      <c r="J107" s="5">
        <v>1723171.7</v>
      </c>
      <c r="K107" s="42"/>
      <c r="L107" s="7">
        <f t="shared" ref="L107" si="20">J107/I107*100</f>
        <v>100</v>
      </c>
      <c r="M107" s="1"/>
    </row>
    <row r="108" spans="1:13" ht="31.2" outlineLevel="3" x14ac:dyDescent="0.3">
      <c r="A108" s="3" t="s">
        <v>234</v>
      </c>
      <c r="B108" s="4" t="s">
        <v>104</v>
      </c>
      <c r="C108" s="6" t="s">
        <v>140</v>
      </c>
      <c r="D108" s="6" t="s">
        <v>136</v>
      </c>
      <c r="E108" s="4" t="s">
        <v>105</v>
      </c>
      <c r="F108" s="4">
        <v>521</v>
      </c>
      <c r="G108" s="31">
        <v>54500000</v>
      </c>
      <c r="H108" s="5">
        <v>56727000</v>
      </c>
      <c r="I108" s="5">
        <v>56727000</v>
      </c>
      <c r="J108" s="5">
        <v>56727000</v>
      </c>
      <c r="K108" s="42">
        <f t="shared" si="17"/>
        <v>104.0862385321101</v>
      </c>
      <c r="L108" s="7">
        <f t="shared" ref="L108:L116" si="21">J108/I108*100</f>
        <v>100</v>
      </c>
      <c r="M108" s="1"/>
    </row>
    <row r="109" spans="1:13" ht="62.4" outlineLevel="3" x14ac:dyDescent="0.3">
      <c r="A109" s="3" t="s">
        <v>235</v>
      </c>
      <c r="B109" s="4" t="s">
        <v>104</v>
      </c>
      <c r="C109" s="6" t="s">
        <v>140</v>
      </c>
      <c r="D109" s="6" t="s">
        <v>136</v>
      </c>
      <c r="E109" s="4" t="s">
        <v>106</v>
      </c>
      <c r="F109" s="4">
        <v>521</v>
      </c>
      <c r="G109" s="36">
        <v>5000000</v>
      </c>
      <c r="H109" s="5">
        <v>5000000</v>
      </c>
      <c r="I109" s="5">
        <v>5000000</v>
      </c>
      <c r="J109" s="5">
        <v>5000000</v>
      </c>
      <c r="K109" s="42">
        <f t="shared" si="17"/>
        <v>100</v>
      </c>
      <c r="L109" s="7">
        <f t="shared" si="21"/>
        <v>100</v>
      </c>
      <c r="M109" s="1"/>
    </row>
    <row r="110" spans="1:13" ht="46.8" outlineLevel="3" x14ac:dyDescent="0.3">
      <c r="A110" s="3" t="s">
        <v>236</v>
      </c>
      <c r="B110" s="4" t="s">
        <v>104</v>
      </c>
      <c r="C110" s="6" t="s">
        <v>140</v>
      </c>
      <c r="D110" s="6" t="s">
        <v>136</v>
      </c>
      <c r="E110" s="4" t="s">
        <v>107</v>
      </c>
      <c r="F110" s="4">
        <v>521</v>
      </c>
      <c r="G110" s="31">
        <v>0</v>
      </c>
      <c r="H110" s="5">
        <v>4085000</v>
      </c>
      <c r="I110" s="5">
        <v>4085000</v>
      </c>
      <c r="J110" s="5">
        <v>4085000</v>
      </c>
      <c r="K110" s="42"/>
      <c r="L110" s="7">
        <f t="shared" si="21"/>
        <v>100</v>
      </c>
      <c r="M110" s="1"/>
    </row>
    <row r="111" spans="1:13" ht="31.2" outlineLevel="3" x14ac:dyDescent="0.3">
      <c r="A111" s="3" t="s">
        <v>234</v>
      </c>
      <c r="B111" s="4" t="s">
        <v>104</v>
      </c>
      <c r="C111" s="6" t="s">
        <v>148</v>
      </c>
      <c r="D111" s="6" t="s">
        <v>135</v>
      </c>
      <c r="E111" s="4" t="s">
        <v>105</v>
      </c>
      <c r="F111" s="4">
        <v>521</v>
      </c>
      <c r="G111" s="31">
        <v>163757594</v>
      </c>
      <c r="H111" s="5">
        <v>148401328.80000001</v>
      </c>
      <c r="I111" s="5">
        <v>148401328.80000001</v>
      </c>
      <c r="J111" s="5">
        <v>135325514.44</v>
      </c>
      <c r="K111" s="42">
        <f t="shared" si="17"/>
        <v>82.637703165081916</v>
      </c>
      <c r="L111" s="7">
        <f t="shared" si="21"/>
        <v>91.188883235929623</v>
      </c>
      <c r="M111" s="1"/>
    </row>
    <row r="112" spans="1:13" ht="46.8" outlineLevel="3" x14ac:dyDescent="0.3">
      <c r="A112" s="3" t="s">
        <v>236</v>
      </c>
      <c r="B112" s="4" t="s">
        <v>104</v>
      </c>
      <c r="C112" s="6" t="s">
        <v>148</v>
      </c>
      <c r="D112" s="6" t="s">
        <v>135</v>
      </c>
      <c r="E112" s="4" t="s">
        <v>107</v>
      </c>
      <c r="F112" s="4">
        <v>521</v>
      </c>
      <c r="G112" s="31">
        <v>0</v>
      </c>
      <c r="H112" s="5">
        <v>47305000</v>
      </c>
      <c r="I112" s="5">
        <v>47305000</v>
      </c>
      <c r="J112" s="5">
        <v>45525825.200000003</v>
      </c>
      <c r="K112" s="42"/>
      <c r="L112" s="7">
        <f t="shared" si="21"/>
        <v>96.238928654476268</v>
      </c>
      <c r="M112" s="1"/>
    </row>
    <row r="113" spans="1:13" ht="62.4" outlineLevel="3" x14ac:dyDescent="0.3">
      <c r="A113" s="3" t="s">
        <v>237</v>
      </c>
      <c r="B113" s="4" t="s">
        <v>104</v>
      </c>
      <c r="C113" s="6" t="s">
        <v>148</v>
      </c>
      <c r="D113" s="6" t="s">
        <v>135</v>
      </c>
      <c r="E113" s="4" t="s">
        <v>108</v>
      </c>
      <c r="F113" s="4">
        <v>540</v>
      </c>
      <c r="G113" s="31">
        <v>0</v>
      </c>
      <c r="H113" s="5">
        <v>32495003.399999999</v>
      </c>
      <c r="I113" s="5">
        <v>32495003.399999999</v>
      </c>
      <c r="J113" s="5">
        <v>0</v>
      </c>
      <c r="K113" s="42"/>
      <c r="L113" s="7">
        <f t="shared" si="21"/>
        <v>0</v>
      </c>
      <c r="M113" s="1"/>
    </row>
    <row r="114" spans="1:13" ht="109.2" outlineLevel="3" x14ac:dyDescent="0.3">
      <c r="A114" s="3" t="s">
        <v>238</v>
      </c>
      <c r="B114" s="4" t="s">
        <v>104</v>
      </c>
      <c r="C114" s="6" t="s">
        <v>148</v>
      </c>
      <c r="D114" s="6" t="s">
        <v>135</v>
      </c>
      <c r="E114" s="4" t="s">
        <v>109</v>
      </c>
      <c r="F114" s="4">
        <v>521</v>
      </c>
      <c r="G114" s="31">
        <v>11000000</v>
      </c>
      <c r="H114" s="5">
        <v>11000000</v>
      </c>
      <c r="I114" s="5">
        <v>11000000</v>
      </c>
      <c r="J114" s="5">
        <v>11000000</v>
      </c>
      <c r="K114" s="42">
        <f t="shared" si="17"/>
        <v>100</v>
      </c>
      <c r="L114" s="7">
        <f t="shared" si="21"/>
        <v>100</v>
      </c>
      <c r="M114" s="1"/>
    </row>
    <row r="115" spans="1:13" ht="62.4" outlineLevel="3" x14ac:dyDescent="0.3">
      <c r="A115" s="3" t="s">
        <v>239</v>
      </c>
      <c r="B115" s="4" t="s">
        <v>104</v>
      </c>
      <c r="C115" s="6" t="s">
        <v>148</v>
      </c>
      <c r="D115" s="6" t="s">
        <v>135</v>
      </c>
      <c r="E115" s="4" t="s">
        <v>110</v>
      </c>
      <c r="F115" s="4">
        <v>522</v>
      </c>
      <c r="G115" s="31">
        <v>26309205</v>
      </c>
      <c r="H115" s="5">
        <v>15584590</v>
      </c>
      <c r="I115" s="5">
        <v>15584590</v>
      </c>
      <c r="J115" s="5">
        <v>15560266.85</v>
      </c>
      <c r="K115" s="42">
        <f t="shared" si="17"/>
        <v>59.143812403301432</v>
      </c>
      <c r="L115" s="7">
        <f t="shared" si="21"/>
        <v>99.843928200870209</v>
      </c>
      <c r="M115" s="1"/>
    </row>
    <row r="116" spans="1:13" ht="124.8" outlineLevel="3" x14ac:dyDescent="0.3">
      <c r="A116" s="3" t="s">
        <v>240</v>
      </c>
      <c r="B116" s="4" t="s">
        <v>104</v>
      </c>
      <c r="C116" s="6" t="s">
        <v>148</v>
      </c>
      <c r="D116" s="6" t="s">
        <v>137</v>
      </c>
      <c r="E116" s="4" t="s">
        <v>111</v>
      </c>
      <c r="F116" s="4">
        <v>521</v>
      </c>
      <c r="G116" s="36">
        <v>10463031</v>
      </c>
      <c r="H116" s="5">
        <v>10463031</v>
      </c>
      <c r="I116" s="5">
        <v>10463031</v>
      </c>
      <c r="J116" s="5">
        <v>10389633.390000001</v>
      </c>
      <c r="K116" s="42">
        <f t="shared" si="17"/>
        <v>99.298505280162132</v>
      </c>
      <c r="L116" s="7">
        <f t="shared" si="21"/>
        <v>99.298505280162132</v>
      </c>
      <c r="M116" s="1"/>
    </row>
    <row r="117" spans="1:13" ht="31.2" outlineLevel="3" x14ac:dyDescent="0.3">
      <c r="A117" s="3" t="s">
        <v>241</v>
      </c>
      <c r="B117" s="4" t="s">
        <v>104</v>
      </c>
      <c r="C117" s="6" t="s">
        <v>148</v>
      </c>
      <c r="D117" s="6" t="s">
        <v>137</v>
      </c>
      <c r="E117" s="4" t="s">
        <v>112</v>
      </c>
      <c r="F117" s="4">
        <v>521</v>
      </c>
      <c r="G117" s="31">
        <v>1276596</v>
      </c>
      <c r="H117" s="5">
        <v>27659575</v>
      </c>
      <c r="I117" s="5">
        <v>27659575</v>
      </c>
      <c r="J117" s="5">
        <v>26276595.440000001</v>
      </c>
      <c r="K117" s="42">
        <f t="shared" si="17"/>
        <v>2058.3328978000873</v>
      </c>
      <c r="L117" s="7">
        <f t="shared" ref="L117:L119" si="22">J117/I117*100</f>
        <v>94.999997071538516</v>
      </c>
      <c r="M117" s="1"/>
    </row>
    <row r="118" spans="1:13" ht="109.2" outlineLevel="3" x14ac:dyDescent="0.3">
      <c r="A118" s="3" t="s">
        <v>242</v>
      </c>
      <c r="B118" s="4" t="s">
        <v>104</v>
      </c>
      <c r="C118" s="6" t="s">
        <v>148</v>
      </c>
      <c r="D118" s="6" t="s">
        <v>136</v>
      </c>
      <c r="E118" s="4" t="s">
        <v>113</v>
      </c>
      <c r="F118" s="4">
        <v>521</v>
      </c>
      <c r="G118" s="36">
        <v>2659575</v>
      </c>
      <c r="H118" s="5">
        <v>2659575</v>
      </c>
      <c r="I118" s="5">
        <v>2659575</v>
      </c>
      <c r="J118" s="5">
        <v>2659575</v>
      </c>
      <c r="K118" s="42">
        <f t="shared" si="17"/>
        <v>100</v>
      </c>
      <c r="L118" s="7">
        <f t="shared" si="22"/>
        <v>100</v>
      </c>
      <c r="M118" s="1"/>
    </row>
    <row r="119" spans="1:13" ht="64.8" customHeight="1" outlineLevel="3" x14ac:dyDescent="0.3">
      <c r="A119" s="3" t="s">
        <v>243</v>
      </c>
      <c r="B119" s="4" t="s">
        <v>104</v>
      </c>
      <c r="C119" s="6" t="s">
        <v>148</v>
      </c>
      <c r="D119" s="6" t="s">
        <v>136</v>
      </c>
      <c r="E119" s="4" t="s">
        <v>114</v>
      </c>
      <c r="F119" s="4">
        <v>521</v>
      </c>
      <c r="G119" s="36">
        <v>6685758</v>
      </c>
      <c r="H119" s="5">
        <v>6685758</v>
      </c>
      <c r="I119" s="5">
        <v>6685758</v>
      </c>
      <c r="J119" s="5">
        <v>6685758</v>
      </c>
      <c r="K119" s="42">
        <f t="shared" si="17"/>
        <v>100</v>
      </c>
      <c r="L119" s="7">
        <f t="shared" si="22"/>
        <v>100</v>
      </c>
      <c r="M119" s="1"/>
    </row>
    <row r="120" spans="1:13" ht="78" outlineLevel="3" x14ac:dyDescent="0.3">
      <c r="A120" s="3" t="s">
        <v>244</v>
      </c>
      <c r="B120" s="4" t="s">
        <v>115</v>
      </c>
      <c r="C120" s="6" t="s">
        <v>138</v>
      </c>
      <c r="D120" s="6" t="s">
        <v>145</v>
      </c>
      <c r="E120" s="4" t="s">
        <v>116</v>
      </c>
      <c r="F120" s="4">
        <v>530</v>
      </c>
      <c r="G120" s="36">
        <v>10704690</v>
      </c>
      <c r="H120" s="5">
        <v>10704690</v>
      </c>
      <c r="I120" s="5">
        <v>10704690</v>
      </c>
      <c r="J120" s="5">
        <v>10687802.85</v>
      </c>
      <c r="K120" s="42">
        <f t="shared" si="17"/>
        <v>99.842245314904019</v>
      </c>
      <c r="L120" s="7">
        <f t="shared" ref="L120" si="23">J120/I120*100</f>
        <v>99.842245314904019</v>
      </c>
      <c r="M120" s="1"/>
    </row>
    <row r="121" spans="1:13" ht="80.400000000000006" customHeight="1" outlineLevel="3" x14ac:dyDescent="0.3">
      <c r="A121" s="3" t="s">
        <v>245</v>
      </c>
      <c r="B121" s="4" t="s">
        <v>117</v>
      </c>
      <c r="C121" s="6" t="s">
        <v>138</v>
      </c>
      <c r="D121" s="6" t="s">
        <v>139</v>
      </c>
      <c r="E121" s="4" t="s">
        <v>118</v>
      </c>
      <c r="F121" s="4">
        <v>540</v>
      </c>
      <c r="G121" s="31">
        <v>0</v>
      </c>
      <c r="H121" s="5">
        <v>62605000</v>
      </c>
      <c r="I121" s="5">
        <v>62605000</v>
      </c>
      <c r="J121" s="5">
        <v>57123845.020000003</v>
      </c>
      <c r="K121" s="42"/>
      <c r="L121" s="7">
        <f t="shared" ref="L121:L123" si="24">J121/I121*100</f>
        <v>91.244860666080982</v>
      </c>
      <c r="M121" s="1"/>
    </row>
    <row r="122" spans="1:13" ht="124.8" outlineLevel="3" x14ac:dyDescent="0.3">
      <c r="A122" s="3" t="s">
        <v>246</v>
      </c>
      <c r="B122" s="4" t="s">
        <v>117</v>
      </c>
      <c r="C122" s="6" t="s">
        <v>138</v>
      </c>
      <c r="D122" s="6" t="s">
        <v>139</v>
      </c>
      <c r="E122" s="4" t="s">
        <v>119</v>
      </c>
      <c r="F122" s="4">
        <v>521</v>
      </c>
      <c r="G122" s="31">
        <v>620000000</v>
      </c>
      <c r="H122" s="5">
        <v>700459402.45000005</v>
      </c>
      <c r="I122" s="5">
        <v>700459402.45000005</v>
      </c>
      <c r="J122" s="5">
        <v>700459402.45000005</v>
      </c>
      <c r="K122" s="42">
        <f t="shared" si="17"/>
        <v>112.97732297580644</v>
      </c>
      <c r="L122" s="7">
        <f t="shared" si="24"/>
        <v>100</v>
      </c>
      <c r="M122" s="1"/>
    </row>
    <row r="123" spans="1:13" ht="124.8" outlineLevel="4" x14ac:dyDescent="0.3">
      <c r="A123" s="3" t="s">
        <v>246</v>
      </c>
      <c r="B123" s="4" t="s">
        <v>117</v>
      </c>
      <c r="C123" s="6" t="s">
        <v>138</v>
      </c>
      <c r="D123" s="6" t="s">
        <v>139</v>
      </c>
      <c r="E123" s="4" t="s">
        <v>119</v>
      </c>
      <c r="F123" s="4">
        <v>522</v>
      </c>
      <c r="G123" s="31">
        <v>827900000</v>
      </c>
      <c r="H123" s="5">
        <v>464116697.55000001</v>
      </c>
      <c r="I123" s="5">
        <v>464116697.55000001</v>
      </c>
      <c r="J123" s="5">
        <v>464116697.55000001</v>
      </c>
      <c r="K123" s="42">
        <f t="shared" si="17"/>
        <v>56.059511722430244</v>
      </c>
      <c r="L123" s="7">
        <f t="shared" si="24"/>
        <v>100</v>
      </c>
      <c r="M123" s="1"/>
    </row>
    <row r="124" spans="1:13" ht="62.4" outlineLevel="3" x14ac:dyDescent="0.3">
      <c r="A124" s="3" t="s">
        <v>247</v>
      </c>
      <c r="B124" s="4" t="s">
        <v>120</v>
      </c>
      <c r="C124" s="6" t="s">
        <v>139</v>
      </c>
      <c r="D124" s="6" t="s">
        <v>135</v>
      </c>
      <c r="E124" s="4" t="s">
        <v>121</v>
      </c>
      <c r="F124" s="4">
        <v>521</v>
      </c>
      <c r="G124" s="36">
        <v>7720286</v>
      </c>
      <c r="H124" s="5">
        <v>7720286</v>
      </c>
      <c r="I124" s="5">
        <v>7720286</v>
      </c>
      <c r="J124" s="5">
        <v>7720286</v>
      </c>
      <c r="K124" s="42">
        <f t="shared" si="17"/>
        <v>100</v>
      </c>
      <c r="L124" s="7">
        <f t="shared" ref="L124" si="25">J124/I124*100</f>
        <v>100</v>
      </c>
      <c r="M124" s="1"/>
    </row>
    <row r="125" spans="1:13" ht="93.6" outlineLevel="3" x14ac:dyDescent="0.3">
      <c r="A125" s="3" t="s">
        <v>248</v>
      </c>
      <c r="B125" s="4" t="s">
        <v>122</v>
      </c>
      <c r="C125" s="6" t="s">
        <v>135</v>
      </c>
      <c r="D125" s="6" t="s">
        <v>141</v>
      </c>
      <c r="E125" s="4" t="s">
        <v>123</v>
      </c>
      <c r="F125" s="4">
        <v>530</v>
      </c>
      <c r="G125" s="36">
        <v>3779100</v>
      </c>
      <c r="H125" s="5">
        <v>3779100</v>
      </c>
      <c r="I125" s="5">
        <v>4030800</v>
      </c>
      <c r="J125" s="5">
        <v>3164219.36</v>
      </c>
      <c r="K125" s="42">
        <f t="shared" si="17"/>
        <v>83.729442459844933</v>
      </c>
      <c r="L125" s="7">
        <f t="shared" ref="L125:L127" si="26">J125/I125*100</f>
        <v>78.501026099037404</v>
      </c>
      <c r="M125" s="1"/>
    </row>
    <row r="126" spans="1:13" ht="140.4" outlineLevel="3" x14ac:dyDescent="0.3">
      <c r="A126" s="3" t="s">
        <v>249</v>
      </c>
      <c r="B126" s="4" t="s">
        <v>122</v>
      </c>
      <c r="C126" s="6" t="s">
        <v>135</v>
      </c>
      <c r="D126" s="6" t="s">
        <v>146</v>
      </c>
      <c r="E126" s="4" t="s">
        <v>124</v>
      </c>
      <c r="F126" s="4">
        <v>530</v>
      </c>
      <c r="G126" s="36">
        <v>54841100</v>
      </c>
      <c r="H126" s="5">
        <v>54841100</v>
      </c>
      <c r="I126" s="5">
        <v>54841100</v>
      </c>
      <c r="J126" s="5">
        <v>53078215.780000001</v>
      </c>
      <c r="K126" s="42">
        <f t="shared" si="17"/>
        <v>96.785468891032451</v>
      </c>
      <c r="L126" s="7">
        <f t="shared" si="26"/>
        <v>96.785468891032451</v>
      </c>
      <c r="M126" s="1"/>
    </row>
    <row r="127" spans="1:13" ht="62.4" outlineLevel="3" x14ac:dyDescent="0.3">
      <c r="A127" s="3" t="s">
        <v>250</v>
      </c>
      <c r="B127" s="4" t="s">
        <v>122</v>
      </c>
      <c r="C127" s="6" t="s">
        <v>137</v>
      </c>
      <c r="D127" s="6" t="s">
        <v>136</v>
      </c>
      <c r="E127" s="4" t="s">
        <v>125</v>
      </c>
      <c r="F127" s="4">
        <v>530</v>
      </c>
      <c r="G127" s="31">
        <v>31952500</v>
      </c>
      <c r="H127" s="5">
        <v>33806900</v>
      </c>
      <c r="I127" s="5">
        <v>33806900</v>
      </c>
      <c r="J127" s="5">
        <v>33505053</v>
      </c>
      <c r="K127" s="42">
        <f t="shared" si="17"/>
        <v>104.85894061497535</v>
      </c>
      <c r="L127" s="7">
        <f t="shared" si="26"/>
        <v>99.107143807920878</v>
      </c>
      <c r="M127" s="1"/>
    </row>
    <row r="128" spans="1:13" ht="31.2" outlineLevel="3" x14ac:dyDescent="0.3">
      <c r="A128" s="3" t="s">
        <v>157</v>
      </c>
      <c r="B128" s="4" t="s">
        <v>122</v>
      </c>
      <c r="C128" s="4">
        <v>14</v>
      </c>
      <c r="D128" s="6" t="s">
        <v>136</v>
      </c>
      <c r="E128" s="4" t="s">
        <v>2</v>
      </c>
      <c r="F128" s="4">
        <v>540</v>
      </c>
      <c r="G128" s="31">
        <v>0</v>
      </c>
      <c r="H128" s="5">
        <v>1620000</v>
      </c>
      <c r="I128" s="5">
        <v>1620000</v>
      </c>
      <c r="J128" s="5">
        <v>1620000</v>
      </c>
      <c r="K128" s="42"/>
      <c r="L128" s="7">
        <f t="shared" ref="L128:L129" si="27">J128/I128*100</f>
        <v>100</v>
      </c>
      <c r="M128" s="1"/>
    </row>
    <row r="129" spans="1:12" ht="21" customHeight="1" x14ac:dyDescent="0.3">
      <c r="A129" s="24" t="s">
        <v>126</v>
      </c>
      <c r="B129" s="22"/>
      <c r="C129" s="22"/>
      <c r="D129" s="22"/>
      <c r="E129" s="22"/>
      <c r="F129" s="22"/>
      <c r="G129" s="23">
        <f>SUM(G7:G128)</f>
        <v>25660262051.519993</v>
      </c>
      <c r="H129" s="23">
        <f>SUM(H7:H128)</f>
        <v>31239415602.689991</v>
      </c>
      <c r="I129" s="23">
        <f t="shared" ref="I129:J129" si="28">SUM(I7:I128)</f>
        <v>31239709928.409992</v>
      </c>
      <c r="J129" s="23">
        <f t="shared" si="28"/>
        <v>29148577874.139996</v>
      </c>
      <c r="K129" s="8">
        <f t="shared" si="17"/>
        <v>113.59423304257865</v>
      </c>
      <c r="L129" s="8">
        <f t="shared" si="27"/>
        <v>93.306173267734863</v>
      </c>
    </row>
    <row r="131" spans="1:12" x14ac:dyDescent="0.3">
      <c r="A131" s="27" t="s">
        <v>252</v>
      </c>
      <c r="B131" s="26"/>
      <c r="C131" s="26"/>
      <c r="D131" s="26"/>
      <c r="E131" s="26"/>
      <c r="F131" s="25"/>
      <c r="G131" s="36"/>
      <c r="H131" s="31"/>
      <c r="I131" s="31"/>
      <c r="J131" s="31"/>
      <c r="K131" s="36"/>
      <c r="L131" s="31"/>
    </row>
    <row r="132" spans="1:12" x14ac:dyDescent="0.3">
      <c r="A132" s="30" t="s">
        <v>150</v>
      </c>
      <c r="B132" s="29"/>
      <c r="C132" s="29"/>
      <c r="D132" s="29"/>
      <c r="E132" s="29"/>
      <c r="F132" s="28"/>
      <c r="G132" s="36">
        <f>G15+G16+G64+G65+G66+G67+G68</f>
        <v>3207822200</v>
      </c>
      <c r="H132" s="41">
        <f t="shared" ref="H132:J132" si="29">H15+H16+H64+H65+H66+H67+H68</f>
        <v>4022109402</v>
      </c>
      <c r="I132" s="41">
        <f t="shared" si="29"/>
        <v>4022109402</v>
      </c>
      <c r="J132" s="41">
        <f t="shared" si="29"/>
        <v>4019799081.9899998</v>
      </c>
      <c r="K132" s="42">
        <f t="shared" ref="K132" si="30">J132/G132*100</f>
        <v>125.31240297513995</v>
      </c>
      <c r="L132" s="42">
        <f t="shared" ref="L132" si="31">J132/I132*100</f>
        <v>99.942559493561973</v>
      </c>
    </row>
    <row r="133" spans="1:12" x14ac:dyDescent="0.3">
      <c r="A133" s="30" t="s">
        <v>151</v>
      </c>
      <c r="B133" s="29"/>
      <c r="C133" s="29"/>
      <c r="D133" s="29"/>
      <c r="E133" s="29"/>
      <c r="F133" s="28"/>
      <c r="G133" s="36">
        <f>G9+G10+G11+G12+G13+G14+G17+G18+G19+G20+G21+G22+G23+G24+G25+G26+G27+G28+G30+G32+G33+G36+G38+G39+G40+G42+G44+G45+G46+G47+G48+G50+G51+G52+G54+G55+G56+G57+G60+G61+G62+G63+G73+G74+G75+G76+G77+G80+G81+G82+G83+G84+G85+G86+G87+G88+G89+G90+G91+G92+G93+G94+G95+G96+G97+G100+G101+G102+G103+G106+G108+G109+G110+G111+G112+G114+G115+G116+G117+G118+G119+G122+G123+G124</f>
        <v>9344145601.0200005</v>
      </c>
      <c r="H133" s="41">
        <f t="shared" ref="H133:J133" si="32">H9+H10+H11+H12+H13+H14+H17+H18+H19+H20+H21+H22+H23+H24+H25+H26+H27+H28+H30+H32+H33+H36+H38+H39+H40+H42+H44+H45+H46+H47+H48+H50+H51+H52+H54+H55+H56+H57+H60+H61+H62+H63+H73+H74+H75+H76+H77+H80+H81+H82+H83+H84+H85+H86+H87+H88+H89+H90+H91+H92+H93+H94+H95+H96+H97+H100+H101+H102+H103+H106+H108+H109+H110+H111+H112+H114+H115+H116+H117+H118+H119+H122+H123+H124</f>
        <v>13115840708.589998</v>
      </c>
      <c r="I133" s="41">
        <f t="shared" si="32"/>
        <v>13115840708.589998</v>
      </c>
      <c r="J133" s="41">
        <f t="shared" si="32"/>
        <v>11208459266.26</v>
      </c>
      <c r="K133" s="42">
        <f t="shared" ref="K133:K135" si="33">J133/G133*100</f>
        <v>119.95167610655054</v>
      </c>
      <c r="L133" s="42">
        <f t="shared" ref="L133:L135" si="34">J133/I133*100</f>
        <v>85.457421413476069</v>
      </c>
    </row>
    <row r="134" spans="1:12" x14ac:dyDescent="0.3">
      <c r="A134" s="30" t="s">
        <v>152</v>
      </c>
      <c r="B134" s="29"/>
      <c r="C134" s="29"/>
      <c r="D134" s="29"/>
      <c r="E134" s="29"/>
      <c r="F134" s="28"/>
      <c r="G134" s="36">
        <f>G8+G41+G53+G58+G69+G98+G99+G104+G105+G120+G125+G126+G127</f>
        <v>11966856206.24</v>
      </c>
      <c r="H134" s="41">
        <f t="shared" ref="H134:J134" si="35">H8+H41+H53+H58+H69+H98+H99+H104+H105+H120+H125+H126+H127</f>
        <v>12573629801.460001</v>
      </c>
      <c r="I134" s="41">
        <f t="shared" si="35"/>
        <v>12573803601.460001</v>
      </c>
      <c r="J134" s="41">
        <f t="shared" si="35"/>
        <v>12493528313.73</v>
      </c>
      <c r="K134" s="42">
        <f t="shared" si="33"/>
        <v>104.40108996392364</v>
      </c>
      <c r="L134" s="42">
        <f t="shared" si="34"/>
        <v>99.361567189416888</v>
      </c>
    </row>
    <row r="135" spans="1:12" x14ac:dyDescent="0.3">
      <c r="A135" s="30" t="s">
        <v>153</v>
      </c>
      <c r="B135" s="29"/>
      <c r="C135" s="29"/>
      <c r="D135" s="29"/>
      <c r="E135" s="29"/>
      <c r="F135" s="28"/>
      <c r="G135" s="36">
        <f>G7+G29+G31+G34+G35+G37+G43+G49+G59+G70+G71+G72+G78+G79+G107+G113+G121+G128</f>
        <v>1141438044.26</v>
      </c>
      <c r="H135" s="41">
        <f t="shared" ref="H135:J135" si="36">H7+H29+H31+H34+H35+H37+H43+H49+H59+H70+H71+H72+H78+H79+H107+H113+H121+H128</f>
        <v>1527835690.6400001</v>
      </c>
      <c r="I135" s="41">
        <f t="shared" si="36"/>
        <v>1527956216.3600001</v>
      </c>
      <c r="J135" s="41">
        <f t="shared" si="36"/>
        <v>1426791212.1600001</v>
      </c>
      <c r="K135" s="42">
        <f t="shared" si="33"/>
        <v>124.99944428302247</v>
      </c>
      <c r="L135" s="42">
        <f t="shared" si="34"/>
        <v>93.379063934109169</v>
      </c>
    </row>
  </sheetData>
  <autoFilter ref="A5:F129"/>
  <mergeCells count="22">
    <mergeCell ref="A135:F135"/>
    <mergeCell ref="A131:F131"/>
    <mergeCell ref="G5:G6"/>
    <mergeCell ref="K5:K6"/>
    <mergeCell ref="L5:L6"/>
    <mergeCell ref="D5:D6"/>
    <mergeCell ref="J5:J6"/>
    <mergeCell ref="I5:I6"/>
    <mergeCell ref="F5:F6"/>
    <mergeCell ref="H5:H6"/>
    <mergeCell ref="A5:A6"/>
    <mergeCell ref="B5:B6"/>
    <mergeCell ref="A129:F129"/>
    <mergeCell ref="A132:F132"/>
    <mergeCell ref="A133:F133"/>
    <mergeCell ref="A134:F134"/>
    <mergeCell ref="C5:C6"/>
    <mergeCell ref="E5:E6"/>
    <mergeCell ref="A1:I1"/>
    <mergeCell ref="A2:L2"/>
    <mergeCell ref="A3:L3"/>
    <mergeCell ref="A4:L4"/>
  </mergeCells>
  <pageMargins left="0.31496062992125984" right="0.24" top="0.31496062992125984" bottom="0.15748031496062992" header="0.15748031496062992" footer="0.31496062992125984"/>
  <pageSetup paperSize="9" scale="80"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2&lt;/string&gt;&#10;  &lt;/DateInfo&gt;&#10;  &lt;Code&gt;SQUERY_ANAL_ISP_BUDG&lt;/Code&gt;&#10;  &lt;ObjectCode&gt;SQUERY_ANAL_ISP_BUDG&lt;/ObjectCode&gt;&#10;  &lt;DocName&gt;Вариант (новый от 29.01.2015 10_22_10)(Аналитический отчет по исполнению бюджета с произвольной группировкой)&lt;/DocName&gt;&#10;  &lt;VariantName&gt;Вариант (новый от 29.01.2015 10:22:10)&lt;/VariantName&gt;&#10;  &lt;VariantLink&gt;304903878&lt;/VariantLink&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737683C7-4D91-4417-AAC1-D114D86D86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2023-05-30T11:26:26Z</cp:lastPrinted>
  <dcterms:created xsi:type="dcterms:W3CDTF">2023-01-31T05:36:11Z</dcterms:created>
  <dcterms:modified xsi:type="dcterms:W3CDTF">2023-05-30T11:30:20Z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10_22_10)(Аналитический отчет по исполнению бюджета с произвольной группировкой)</vt:lpwstr>
  </property>
  <property fmtid="{D5CDD505-2E9C-101B-9397-08002B2CF9AE}" pid="3" name="Название отчета">
    <vt:lpwstr>Вариант (новый от 29.01.2015 10_22_10).xlsx</vt:lpwstr>
  </property>
  <property fmtid="{D5CDD505-2E9C-101B-9397-08002B2CF9AE}" pid="4" name="Версия клиента">
    <vt:lpwstr>22.1.38.1070 (.NET 4.7.2)</vt:lpwstr>
  </property>
  <property fmtid="{D5CDD505-2E9C-101B-9397-08002B2CF9AE}" pid="5" name="Версия базы">
    <vt:lpwstr>22.1.1542.161182694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bud_ks_2022</vt:lpwstr>
  </property>
  <property fmtid="{D5CDD505-2E9C-101B-9397-08002B2CF9AE}" pid="9" name="Пользователь">
    <vt:lpwstr>budg_davidova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