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75" windowWidth="12285" windowHeight="4665" tabRatio="935" firstSheet="39" activeTab="43"/>
  </bookViews>
  <sheets>
    <sheet name="Таблица 1.1" sheetId="1" r:id="rId1"/>
    <sheet name="Таблица 1.2" sheetId="2" r:id="rId2"/>
    <sheet name="Таблица 2.1" sheetId="80" r:id="rId3"/>
    <sheet name="Таблица 2.2" sheetId="16" r:id="rId4"/>
    <sheet name="Таблица 2.3" sheetId="18" r:id="rId5"/>
    <sheet name="Таблица 2.4" sheetId="19" r:id="rId6"/>
    <sheet name="Таблица 2.5" sheetId="17" r:id="rId7"/>
    <sheet name="Таблица 2.6" sheetId="22" r:id="rId8"/>
    <sheet name="Таблица 2.7" sheetId="23" r:id="rId9"/>
    <sheet name="Таблица 2.8" sheetId="24" r:id="rId10"/>
    <sheet name="Таблица 2.9" sheetId="25" r:id="rId11"/>
    <sheet name="Таблица 2.10" sheetId="26" r:id="rId12"/>
    <sheet name="Таблица 2.11" sheetId="27" r:id="rId13"/>
    <sheet name="Таблица 2.12" sheetId="62" r:id="rId14"/>
    <sheet name="Таблица 2.13" sheetId="63" r:id="rId15"/>
    <sheet name="Таблица 2.14" sheetId="64" r:id="rId16"/>
    <sheet name="Таблица 2.15" sheetId="66" r:id="rId17"/>
    <sheet name="Таблица 2.16" sheetId="67" r:id="rId18"/>
    <sheet name="Таблица 2.17" sheetId="68" r:id="rId19"/>
    <sheet name="Таблица 2.18" sheetId="61" r:id="rId20"/>
    <sheet name="Таблица 2.19" sheetId="51" r:id="rId21"/>
    <sheet name="Таблица 2.20" sheetId="52" r:id="rId22"/>
    <sheet name="Таблица 2.21" sheetId="53" r:id="rId23"/>
    <sheet name="Таблица 2.22" sheetId="59" r:id="rId24"/>
    <sheet name="Таблица 2.23" sheetId="54" r:id="rId25"/>
    <sheet name="Таблица 2.24" sheetId="55" r:id="rId26"/>
    <sheet name="Таблица 2.25" sheetId="56" r:id="rId27"/>
    <sheet name="Таблица 2.26" sheetId="57" r:id="rId28"/>
    <sheet name="Таблица 2.27" sheetId="58" r:id="rId29"/>
    <sheet name="Таблица 2.28" sheetId="20" r:id="rId30"/>
    <sheet name="Таблица 2.29" sheetId="21" r:id="rId31"/>
    <sheet name="Таблица 2.30" sheetId="28" r:id="rId32"/>
    <sheet name="Таблица 2.31" sheetId="29" r:id="rId33"/>
    <sheet name="Таблица 2.32" sheetId="74" r:id="rId34"/>
    <sheet name="Таблица 2.33" sheetId="75" r:id="rId35"/>
    <sheet name="Таблица 2.34" sheetId="76" r:id="rId36"/>
    <sheet name="Таблица 2.35" sheetId="77" r:id="rId37"/>
    <sheet name="Таблица 2.36" sheetId="30" r:id="rId38"/>
    <sheet name="Таблица 2.37" sheetId="31" r:id="rId39"/>
    <sheet name="Таблица 2.38" sheetId="35" r:id="rId40"/>
    <sheet name="Таблица 2.39" sheetId="36" r:id="rId41"/>
    <sheet name="Таблица 2.40" sheetId="78" r:id="rId42"/>
    <sheet name="Таблица 2.41" sheetId="37" r:id="rId43"/>
    <sheet name="Таблица 2.42" sheetId="38" r:id="rId44"/>
    <sheet name="Таблица 2.43" sheetId="39" r:id="rId45"/>
    <sheet name="Таблица 2.44" sheetId="40" r:id="rId46"/>
    <sheet name="Таблица 2.45" sheetId="79" r:id="rId47"/>
    <sheet name="Таблица 2.46" sheetId="41" r:id="rId48"/>
    <sheet name="Таблица 2.47" sheetId="42" r:id="rId49"/>
    <sheet name="Таблица 2.48" sheetId="44" r:id="rId50"/>
    <sheet name="Таблица 2.49" sheetId="45" r:id="rId51"/>
    <sheet name="Таблица 2.50" sheetId="46" r:id="rId52"/>
    <sheet name="Таблица 2.51" sheetId="47" r:id="rId53"/>
    <sheet name="Таблица 2.52" sheetId="48" r:id="rId54"/>
    <sheet name="Таблица 2.53" sheetId="81" r:id="rId55"/>
    <sheet name="Таблица 2.54" sheetId="43" r:id="rId56"/>
    <sheet name="Таблица 3.1" sheetId="4" r:id="rId57"/>
    <sheet name="Таблица 3.2" sheetId="5" r:id="rId58"/>
    <sheet name="Таблица 3.3" sheetId="6" r:id="rId59"/>
    <sheet name="Таблица 3.4" sheetId="7" r:id="rId60"/>
    <sheet name="Таблица 3.5" sheetId="3" r:id="rId61"/>
    <sheet name="Таблица 3.6" sheetId="8" r:id="rId62"/>
    <sheet name="Таблица 3.7" sheetId="11" r:id="rId63"/>
    <sheet name="Таблица 3.8" sheetId="72" r:id="rId64"/>
    <sheet name="Таблица 3.9" sheetId="10" r:id="rId65"/>
    <sheet name="Таблица 3.10" sheetId="12" r:id="rId66"/>
    <sheet name="Таблица 3.11" sheetId="13" r:id="rId67"/>
    <sheet name="Таблица 3.12" sheetId="14" r:id="rId68"/>
    <sheet name="Таблица 3.13" sheetId="15" r:id="rId69"/>
    <sheet name="Таблица 4.1" sheetId="32" r:id="rId70"/>
    <sheet name="Таблица 4.2" sheetId="34" r:id="rId71"/>
    <sheet name="Таблица 4.3" sheetId="49" r:id="rId72"/>
    <sheet name="Таблица 4.4" sheetId="33" r:id="rId73"/>
  </sheets>
  <externalReferences>
    <externalReference r:id="rId74"/>
  </externalReferences>
  <definedNames>
    <definedName name="___INDEX_SHEET___ASAP_Utilities" localSheetId="1">'[1]Index sheet'!#REF!</definedName>
    <definedName name="___INDEX_SHEET___ASAP_Utilities" localSheetId="2">'[1]Index sheet'!#REF!</definedName>
    <definedName name="___INDEX_SHEET___ASAP_Utilities" localSheetId="11">'[1]Index sheet'!#REF!</definedName>
    <definedName name="___INDEX_SHEET___ASAP_Utilities" localSheetId="12">'[1]Index sheet'!#REF!</definedName>
    <definedName name="___INDEX_SHEET___ASAP_Utilities" localSheetId="13">'[1]Index sheet'!#REF!</definedName>
    <definedName name="___INDEX_SHEET___ASAP_Utilities" localSheetId="14">'[1]Index sheet'!#REF!</definedName>
    <definedName name="___INDEX_SHEET___ASAP_Utilities" localSheetId="15">'[1]Index sheet'!#REF!</definedName>
    <definedName name="___INDEX_SHEET___ASAP_Utilities" localSheetId="16">'[1]Index sheet'!#REF!</definedName>
    <definedName name="___INDEX_SHEET___ASAP_Utilities" localSheetId="17">'[1]Index sheet'!#REF!</definedName>
    <definedName name="___INDEX_SHEET___ASAP_Utilities" localSheetId="18">'[1]Index sheet'!#REF!</definedName>
    <definedName name="___INDEX_SHEET___ASAP_Utilities" localSheetId="19">'[1]Index sheet'!#REF!</definedName>
    <definedName name="___INDEX_SHEET___ASAP_Utilities" localSheetId="20">'[1]Index sheet'!#REF!</definedName>
    <definedName name="___INDEX_SHEET___ASAP_Utilities" localSheetId="3">'[1]Index sheet'!#REF!</definedName>
    <definedName name="___INDEX_SHEET___ASAP_Utilities" localSheetId="21">'[1]Index sheet'!#REF!</definedName>
    <definedName name="___INDEX_SHEET___ASAP_Utilities" localSheetId="22">'[1]Index sheet'!#REF!</definedName>
    <definedName name="___INDEX_SHEET___ASAP_Utilities" localSheetId="23">'[1]Index sheet'!#REF!</definedName>
    <definedName name="___INDEX_SHEET___ASAP_Utilities" localSheetId="24">'[1]Index sheet'!#REF!</definedName>
    <definedName name="___INDEX_SHEET___ASAP_Utilities" localSheetId="25">'[1]Index sheet'!#REF!</definedName>
    <definedName name="___INDEX_SHEET___ASAP_Utilities" localSheetId="26">'[1]Index sheet'!#REF!</definedName>
    <definedName name="___INDEX_SHEET___ASAP_Utilities" localSheetId="27">'[1]Index sheet'!#REF!</definedName>
    <definedName name="___INDEX_SHEET___ASAP_Utilities" localSheetId="28">'[1]Index sheet'!#REF!</definedName>
    <definedName name="___INDEX_SHEET___ASAP_Utilities" localSheetId="29">'[1]Index sheet'!#REF!</definedName>
    <definedName name="___INDEX_SHEET___ASAP_Utilities" localSheetId="30">'[1]Index sheet'!#REF!</definedName>
    <definedName name="___INDEX_SHEET___ASAP_Utilities" localSheetId="4">'[1]Index sheet'!#REF!</definedName>
    <definedName name="___INDEX_SHEET___ASAP_Utilities" localSheetId="31">'[1]Index sheet'!#REF!</definedName>
    <definedName name="___INDEX_SHEET___ASAP_Utilities" localSheetId="32">'[1]Index sheet'!#REF!</definedName>
    <definedName name="___INDEX_SHEET___ASAP_Utilities" localSheetId="33">'[1]Index sheet'!#REF!</definedName>
    <definedName name="___INDEX_SHEET___ASAP_Utilities" localSheetId="34">'[1]Index sheet'!#REF!</definedName>
    <definedName name="___INDEX_SHEET___ASAP_Utilities" localSheetId="35">'[1]Index sheet'!#REF!</definedName>
    <definedName name="___INDEX_SHEET___ASAP_Utilities" localSheetId="36">'[1]Index sheet'!#REF!</definedName>
    <definedName name="___INDEX_SHEET___ASAP_Utilities" localSheetId="37">'[1]Index sheet'!#REF!</definedName>
    <definedName name="___INDEX_SHEET___ASAP_Utilities" localSheetId="38">'[1]Index sheet'!#REF!</definedName>
    <definedName name="___INDEX_SHEET___ASAP_Utilities" localSheetId="39">'[1]Index sheet'!#REF!</definedName>
    <definedName name="___INDEX_SHEET___ASAP_Utilities" localSheetId="40">'[1]Index sheet'!#REF!</definedName>
    <definedName name="___INDEX_SHEET___ASAP_Utilities" localSheetId="5">'[1]Index sheet'!#REF!</definedName>
    <definedName name="___INDEX_SHEET___ASAP_Utilities" localSheetId="41">'[1]Index sheet'!#REF!</definedName>
    <definedName name="___INDEX_SHEET___ASAP_Utilities" localSheetId="42">'[1]Index sheet'!#REF!</definedName>
    <definedName name="___INDEX_SHEET___ASAP_Utilities" localSheetId="43">'[1]Index sheet'!#REF!</definedName>
    <definedName name="___INDEX_SHEET___ASAP_Utilities" localSheetId="44">'[1]Index sheet'!#REF!</definedName>
    <definedName name="___INDEX_SHEET___ASAP_Utilities" localSheetId="45">'[1]Index sheet'!#REF!</definedName>
    <definedName name="___INDEX_SHEET___ASAP_Utilities" localSheetId="46">'[1]Index sheet'!#REF!</definedName>
    <definedName name="___INDEX_SHEET___ASAP_Utilities" localSheetId="47">'[1]Index sheet'!#REF!</definedName>
    <definedName name="___INDEX_SHEET___ASAP_Utilities" localSheetId="48">'[1]Index sheet'!#REF!</definedName>
    <definedName name="___INDEX_SHEET___ASAP_Utilities" localSheetId="49">'[1]Index sheet'!#REF!</definedName>
    <definedName name="___INDEX_SHEET___ASAP_Utilities" localSheetId="50">'[1]Index sheet'!#REF!</definedName>
    <definedName name="___INDEX_SHEET___ASAP_Utilities" localSheetId="6">'[1]Index sheet'!#REF!</definedName>
    <definedName name="___INDEX_SHEET___ASAP_Utilities" localSheetId="51">'[1]Index sheet'!#REF!</definedName>
    <definedName name="___INDEX_SHEET___ASAP_Utilities" localSheetId="52">'[1]Index sheet'!#REF!</definedName>
    <definedName name="___INDEX_SHEET___ASAP_Utilities" localSheetId="53">'[1]Index sheet'!#REF!</definedName>
    <definedName name="___INDEX_SHEET___ASAP_Utilities" localSheetId="54">'[1]Index sheet'!#REF!</definedName>
    <definedName name="___INDEX_SHEET___ASAP_Utilities" localSheetId="55">'[1]Index sheet'!#REF!</definedName>
    <definedName name="___INDEX_SHEET___ASAP_Utilities" localSheetId="7">'[1]Index sheet'!#REF!</definedName>
    <definedName name="___INDEX_SHEET___ASAP_Utilities" localSheetId="8">'[1]Index sheet'!#REF!</definedName>
    <definedName name="___INDEX_SHEET___ASAP_Utilities" localSheetId="9">'[1]Index sheet'!#REF!</definedName>
    <definedName name="___INDEX_SHEET___ASAP_Utilities" localSheetId="10">'[1]Index sheet'!#REF!</definedName>
    <definedName name="___INDEX_SHEET___ASAP_Utilities" localSheetId="56">'[1]Index sheet'!#REF!</definedName>
    <definedName name="___INDEX_SHEET___ASAP_Utilities" localSheetId="65">'[1]Index sheet'!#REF!</definedName>
    <definedName name="___INDEX_SHEET___ASAP_Utilities" localSheetId="66">'[1]Index sheet'!#REF!</definedName>
    <definedName name="___INDEX_SHEET___ASAP_Utilities" localSheetId="67">'[1]Index sheet'!#REF!</definedName>
    <definedName name="___INDEX_SHEET___ASAP_Utilities" localSheetId="68">'[1]Index sheet'!#REF!</definedName>
    <definedName name="___INDEX_SHEET___ASAP_Utilities" localSheetId="57">'[1]Index sheet'!#REF!</definedName>
    <definedName name="___INDEX_SHEET___ASAP_Utilities" localSheetId="58">'[1]Index sheet'!#REF!</definedName>
    <definedName name="___INDEX_SHEET___ASAP_Utilities" localSheetId="59">'[1]Index sheet'!#REF!</definedName>
    <definedName name="___INDEX_SHEET___ASAP_Utilities" localSheetId="60">'[1]Index sheet'!#REF!</definedName>
    <definedName name="___INDEX_SHEET___ASAP_Utilities" localSheetId="61">'[1]Index sheet'!#REF!</definedName>
    <definedName name="___INDEX_SHEET___ASAP_Utilities" localSheetId="62">'[1]Index sheet'!#REF!</definedName>
    <definedName name="___INDEX_SHEET___ASAP_Utilities" localSheetId="63">'[1]Index sheet'!#REF!</definedName>
    <definedName name="___INDEX_SHEET___ASAP_Utilities" localSheetId="64">'[1]Index sheet'!#REF!</definedName>
    <definedName name="___INDEX_SHEET___ASAP_Utilities" localSheetId="69">'[1]Index sheet'!#REF!</definedName>
    <definedName name="___INDEX_SHEET___ASAP_Utilities" localSheetId="70">'[1]Index sheet'!#REF!</definedName>
    <definedName name="___INDEX_SHEET___ASAP_Utilities" localSheetId="71">'[1]Index sheet'!#REF!</definedName>
    <definedName name="___INDEX_SHEET___ASAP_Utilities" localSheetId="72">'[1]Index sheet'!#REF!</definedName>
    <definedName name="___INDEX_SHEET___ASAP_Utilities">'[1]Index sheet'!#REF!</definedName>
    <definedName name="_xlnm._FilterDatabase" localSheetId="11" hidden="1">'Таблица 2.10'!$A$5:$L$41</definedName>
    <definedName name="_xlnm._FilterDatabase" localSheetId="12" hidden="1">'Таблица 2.11'!$A$5:$L$47</definedName>
    <definedName name="_xlnm._FilterDatabase" localSheetId="8" hidden="1">'Таблица 2.7'!$A$5:$L$34</definedName>
    <definedName name="_xlnm._FilterDatabase" localSheetId="9" hidden="1">'Таблица 2.8'!$A$5:$L$21</definedName>
    <definedName name="_xlnm._FilterDatabase" localSheetId="10" hidden="1">'Таблица 2.9'!$A$5:$L$17</definedName>
    <definedName name="_xlnm.Print_Area" localSheetId="0">'Таблица 1.1'!$A$1:$D$38</definedName>
    <definedName name="_xlnm.Print_Area" localSheetId="1">'Таблица 1.2'!$A$1:$D$38</definedName>
    <definedName name="_xlnm.Print_Area" localSheetId="2">'Таблица 2.1'!$A$1:$D$7</definedName>
    <definedName name="_xlnm.Print_Area" localSheetId="11">'Таблица 2.10'!$A$1:$D$41</definedName>
    <definedName name="_xlnm.Print_Area" localSheetId="12">'Таблица 2.11'!$A$1:$D$47</definedName>
    <definedName name="_xlnm.Print_Area" localSheetId="13">'Таблица 2.12'!$A$1:$D$18</definedName>
    <definedName name="_xlnm.Print_Area" localSheetId="14">'Таблица 2.13'!$A$1:$D$17</definedName>
    <definedName name="_xlnm.Print_Area" localSheetId="15">'Таблица 2.14'!$A$1:$D$15</definedName>
    <definedName name="_xlnm.Print_Area" localSheetId="16">'Таблица 2.15'!$A$1:$D$15</definedName>
    <definedName name="_xlnm.Print_Area" localSheetId="17">'Таблица 2.16'!$A$1:$D$37</definedName>
    <definedName name="_xlnm.Print_Area" localSheetId="18">'Таблица 2.17'!$A$1:$D$35</definedName>
    <definedName name="_xlnm.Print_Area" localSheetId="19">'Таблица 2.18'!$A$1:$D$7</definedName>
    <definedName name="_xlnm.Print_Area" localSheetId="20">'Таблица 2.19'!$A$1:$D$7</definedName>
    <definedName name="_xlnm.Print_Area" localSheetId="3">'Таблица 2.2'!$A$1:$D$7</definedName>
    <definedName name="_xlnm.Print_Area" localSheetId="21">'Таблица 2.20'!$A$1:$D$37</definedName>
    <definedName name="_xlnm.Print_Area" localSheetId="22">'Таблица 2.21'!$A$1:$D$36</definedName>
    <definedName name="_xlnm.Print_Area" localSheetId="23">'Таблица 2.22'!$A$1:$D$37</definedName>
    <definedName name="_xlnm.Print_Area" localSheetId="24">'Таблица 2.23'!$A$1:$D$15</definedName>
    <definedName name="_xlnm.Print_Area" localSheetId="25">'Таблица 2.24'!$A$1:$L$37</definedName>
    <definedName name="_xlnm.Print_Area" localSheetId="26">'Таблица 2.25'!$A$1:$D$30</definedName>
    <definedName name="_xlnm.Print_Area" localSheetId="27">'Таблица 2.26'!$A$1:$D$35</definedName>
    <definedName name="_xlnm.Print_Area" localSheetId="28">'Таблица 2.27'!$A$1:$D$7</definedName>
    <definedName name="_xlnm.Print_Area" localSheetId="29">'Таблица 2.28'!$A$1:$D$7</definedName>
    <definedName name="_xlnm.Print_Area" localSheetId="30">'Таблица 2.29'!$A$1:$D$7</definedName>
    <definedName name="_xlnm.Print_Area" localSheetId="4">'Таблица 2.3'!$A$1:$D$8</definedName>
    <definedName name="_xlnm.Print_Area" localSheetId="31">'Таблица 2.30'!$A$1:$D$7</definedName>
    <definedName name="_xlnm.Print_Area" localSheetId="32">'Таблица 2.31'!$A$1:$D$7</definedName>
    <definedName name="_xlnm.Print_Area" localSheetId="33">'Таблица 2.32'!$A$1:$D$11</definedName>
    <definedName name="_xlnm.Print_Area" localSheetId="34">'Таблица 2.33'!$A$1:$D$11</definedName>
    <definedName name="_xlnm.Print_Area" localSheetId="35">'Таблица 2.34'!$A$1:$D$7</definedName>
    <definedName name="_xlnm.Print_Area" localSheetId="36">'Таблица 2.35'!$A$1:$D$7</definedName>
    <definedName name="_xlnm.Print_Area" localSheetId="37">'Таблица 2.36'!$A$1:$D$8</definedName>
    <definedName name="_xlnm.Print_Area" localSheetId="38">'Таблица 2.37'!$A$1:$D$44</definedName>
    <definedName name="_xlnm.Print_Area" localSheetId="39">'Таблица 2.38'!$A$1:$D$15</definedName>
    <definedName name="_xlnm.Print_Area" localSheetId="40">'Таблица 2.39'!$A$1:$D$9</definedName>
    <definedName name="_xlnm.Print_Area" localSheetId="5">'Таблица 2.4'!$A$1:$D$9</definedName>
    <definedName name="_xlnm.Print_Area" localSheetId="41">'Таблица 2.40'!$A$1:$D$8</definedName>
    <definedName name="_xlnm.Print_Area" localSheetId="42">'Таблица 2.41'!$A$1:$D$9</definedName>
    <definedName name="_xlnm.Print_Area" localSheetId="43">'Таблица 2.42'!$A$1:$D$8</definedName>
    <definedName name="_xlnm.Print_Area" localSheetId="44">'Таблица 2.43'!$A$1:$D$7</definedName>
    <definedName name="_xlnm.Print_Area" localSheetId="45">'Таблица 2.44'!$A$1:$D$7</definedName>
    <definedName name="_xlnm.Print_Area" localSheetId="46">'Таблица 2.45'!$A$1:$D$8</definedName>
    <definedName name="_xlnm.Print_Area" localSheetId="47">'Таблица 2.46'!$A$1:$D$9</definedName>
    <definedName name="_xlnm.Print_Area" localSheetId="48">'Таблица 2.47'!$A$1:$D$37</definedName>
    <definedName name="_xlnm.Print_Area" localSheetId="49">'Таблица 2.48'!$A$1:$D$10</definedName>
    <definedName name="_xlnm.Print_Area" localSheetId="50">'Таблица 2.49'!$A$1:$D$23</definedName>
    <definedName name="_xlnm.Print_Area" localSheetId="6">'Таблица 2.5'!$A$1:$D$48</definedName>
    <definedName name="_xlnm.Print_Area" localSheetId="51">'Таблица 2.50'!$A$1:$D$14</definedName>
    <definedName name="_xlnm.Print_Area" localSheetId="52">'Таблица 2.51'!$A$1:$D$9</definedName>
    <definedName name="_xlnm.Print_Area" localSheetId="53">'Таблица 2.52'!$A$1:$D$7</definedName>
    <definedName name="_xlnm.Print_Area" localSheetId="54">'Таблица 2.53'!$A$1:$D$7</definedName>
    <definedName name="_xlnm.Print_Area" localSheetId="55">'Таблица 2.54'!$A$1:$D$7</definedName>
    <definedName name="_xlnm.Print_Area" localSheetId="7">'Таблица 2.6'!$A$1:$D$11</definedName>
    <definedName name="_xlnm.Print_Area" localSheetId="8">'Таблица 2.7'!$A$1:$D$34</definedName>
    <definedName name="_xlnm.Print_Area" localSheetId="9">'Таблица 2.8'!$A$1:$D$21</definedName>
    <definedName name="_xlnm.Print_Area" localSheetId="10">'Таблица 2.9'!$A$1:$D$17</definedName>
    <definedName name="_xlnm.Print_Area" localSheetId="56">'Таблица 3.1'!$A$1:$D$37</definedName>
    <definedName name="_xlnm.Print_Area" localSheetId="65">'Таблица 3.10'!$A$1:$D$37</definedName>
    <definedName name="_xlnm.Print_Area" localSheetId="66">'Таблица 3.11'!$A$1:$D$37</definedName>
    <definedName name="_xlnm.Print_Area" localSheetId="67">'Таблица 3.12'!$A$1:$D$37</definedName>
    <definedName name="_xlnm.Print_Area" localSheetId="68">'Таблица 3.13'!$A$1:$D$34</definedName>
    <definedName name="_xlnm.Print_Area" localSheetId="57">'Таблица 3.2'!$A$1:$D$35</definedName>
    <definedName name="_xlnm.Print_Area" localSheetId="58">'Таблица 3.3'!$A$1:$D$38</definedName>
    <definedName name="_xlnm.Print_Area" localSheetId="59">'Таблица 3.4'!$A$1:$D$37</definedName>
    <definedName name="_xlnm.Print_Area" localSheetId="60">'Таблица 3.5'!$A$1:$D$30</definedName>
    <definedName name="_xlnm.Print_Area" localSheetId="61">'Таблица 3.6'!$A$1:$D$7</definedName>
    <definedName name="_xlnm.Print_Area" localSheetId="62">'Таблица 3.7'!$A$1:$D$38</definedName>
    <definedName name="_xlnm.Print_Area" localSheetId="63">'Таблица 3.8'!$A$1:$D$37</definedName>
    <definedName name="_xlnm.Print_Area" localSheetId="64">'Таблица 3.9'!$A$1:$D$37</definedName>
    <definedName name="_xlnm.Print_Area" localSheetId="69">'Таблица 4.1'!$A$1:$D$9</definedName>
    <definedName name="_xlnm.Print_Area" localSheetId="70">'Таблица 4.2'!$A$1:$D$8</definedName>
    <definedName name="_xlnm.Print_Area" localSheetId="71">'Таблица 4.3'!$A$1:$D$38</definedName>
    <definedName name="_xlnm.Print_Area" localSheetId="72">'Таблица 4.4'!$A$1:$D$7</definedName>
    <definedName name="ц" localSheetId="1">'[1]Index sheet'!#REF!</definedName>
    <definedName name="ц" localSheetId="2">'[1]Index sheet'!#REF!</definedName>
    <definedName name="ц" localSheetId="11">'[1]Index sheet'!#REF!</definedName>
    <definedName name="ц" localSheetId="12">'[1]Index sheet'!#REF!</definedName>
    <definedName name="ц" localSheetId="13">'[1]Index sheet'!#REF!</definedName>
    <definedName name="ц" localSheetId="14">'[1]Index sheet'!#REF!</definedName>
    <definedName name="ц" localSheetId="15">'[1]Index sheet'!#REF!</definedName>
    <definedName name="ц" localSheetId="16">'[1]Index sheet'!#REF!</definedName>
    <definedName name="ц" localSheetId="17">'[1]Index sheet'!#REF!</definedName>
    <definedName name="ц" localSheetId="18">'[1]Index sheet'!#REF!</definedName>
    <definedName name="ц" localSheetId="19">'[1]Index sheet'!#REF!</definedName>
    <definedName name="ц" localSheetId="20">'[1]Index sheet'!#REF!</definedName>
    <definedName name="ц" localSheetId="3">'[1]Index sheet'!#REF!</definedName>
    <definedName name="ц" localSheetId="21">'[1]Index sheet'!#REF!</definedName>
    <definedName name="ц" localSheetId="22">'[1]Index sheet'!#REF!</definedName>
    <definedName name="ц" localSheetId="23">'[1]Index sheet'!#REF!</definedName>
    <definedName name="ц" localSheetId="24">'[1]Index sheet'!#REF!</definedName>
    <definedName name="ц" localSheetId="25">'[1]Index sheet'!#REF!</definedName>
    <definedName name="ц" localSheetId="26">'[1]Index sheet'!#REF!</definedName>
    <definedName name="ц" localSheetId="27">'[1]Index sheet'!#REF!</definedName>
    <definedName name="ц" localSheetId="28">'[1]Index sheet'!#REF!</definedName>
    <definedName name="ц" localSheetId="29">'[1]Index sheet'!#REF!</definedName>
    <definedName name="ц" localSheetId="30">'[1]Index sheet'!#REF!</definedName>
    <definedName name="ц" localSheetId="4">'[1]Index sheet'!#REF!</definedName>
    <definedName name="ц" localSheetId="31">'[1]Index sheet'!#REF!</definedName>
    <definedName name="ц" localSheetId="32">'[1]Index sheet'!#REF!</definedName>
    <definedName name="ц" localSheetId="33">'[1]Index sheet'!#REF!</definedName>
    <definedName name="ц" localSheetId="34">'[1]Index sheet'!#REF!</definedName>
    <definedName name="ц" localSheetId="35">'[1]Index sheet'!#REF!</definedName>
    <definedName name="ц" localSheetId="36">'[1]Index sheet'!#REF!</definedName>
    <definedName name="ц" localSheetId="37">'[1]Index sheet'!#REF!</definedName>
    <definedName name="ц" localSheetId="38">'[1]Index sheet'!#REF!</definedName>
    <definedName name="ц" localSheetId="39">'[1]Index sheet'!#REF!</definedName>
    <definedName name="ц" localSheetId="40">'[1]Index sheet'!#REF!</definedName>
    <definedName name="ц" localSheetId="5">'[1]Index sheet'!#REF!</definedName>
    <definedName name="ц" localSheetId="41">'[1]Index sheet'!#REF!</definedName>
    <definedName name="ц" localSheetId="42">'[1]Index sheet'!#REF!</definedName>
    <definedName name="ц" localSheetId="43">'[1]Index sheet'!#REF!</definedName>
    <definedName name="ц" localSheetId="44">'[1]Index sheet'!#REF!</definedName>
    <definedName name="ц" localSheetId="45">'[1]Index sheet'!#REF!</definedName>
    <definedName name="ц" localSheetId="46">'[1]Index sheet'!#REF!</definedName>
    <definedName name="ц" localSheetId="47">'[1]Index sheet'!#REF!</definedName>
    <definedName name="ц" localSheetId="48">'[1]Index sheet'!#REF!</definedName>
    <definedName name="ц" localSheetId="49">'[1]Index sheet'!#REF!</definedName>
    <definedName name="ц" localSheetId="50">'[1]Index sheet'!#REF!</definedName>
    <definedName name="ц" localSheetId="6">'[1]Index sheet'!#REF!</definedName>
    <definedName name="ц" localSheetId="51">'[1]Index sheet'!#REF!</definedName>
    <definedName name="ц" localSheetId="52">'[1]Index sheet'!#REF!</definedName>
    <definedName name="ц" localSheetId="53">'[1]Index sheet'!#REF!</definedName>
    <definedName name="ц" localSheetId="54">'[1]Index sheet'!#REF!</definedName>
    <definedName name="ц" localSheetId="55">'[1]Index sheet'!#REF!</definedName>
    <definedName name="ц" localSheetId="7">'[1]Index sheet'!#REF!</definedName>
    <definedName name="ц" localSheetId="8">'[1]Index sheet'!#REF!</definedName>
    <definedName name="ц" localSheetId="9">'[1]Index sheet'!#REF!</definedName>
    <definedName name="ц" localSheetId="10">'[1]Index sheet'!#REF!</definedName>
    <definedName name="ц" localSheetId="56">'[1]Index sheet'!#REF!</definedName>
    <definedName name="ц" localSheetId="65">'[1]Index sheet'!#REF!</definedName>
    <definedName name="ц" localSheetId="66">'[1]Index sheet'!#REF!</definedName>
    <definedName name="ц" localSheetId="67">'[1]Index sheet'!#REF!</definedName>
    <definedName name="ц" localSheetId="68">'[1]Index sheet'!#REF!</definedName>
    <definedName name="ц" localSheetId="57">'[1]Index sheet'!#REF!</definedName>
    <definedName name="ц" localSheetId="58">'[1]Index sheet'!#REF!</definedName>
    <definedName name="ц" localSheetId="59">'[1]Index sheet'!#REF!</definedName>
    <definedName name="ц" localSheetId="60">'[1]Index sheet'!#REF!</definedName>
    <definedName name="ц" localSheetId="61">'[1]Index sheet'!#REF!</definedName>
    <definedName name="ц" localSheetId="62">'[1]Index sheet'!#REF!</definedName>
    <definedName name="ц" localSheetId="63">'[1]Index sheet'!#REF!</definedName>
    <definedName name="ц" localSheetId="64">'[1]Index sheet'!#REF!</definedName>
    <definedName name="ц" localSheetId="69">'[1]Index sheet'!#REF!</definedName>
    <definedName name="ц" localSheetId="70">'[1]Index sheet'!#REF!</definedName>
    <definedName name="ц" localSheetId="71">'[1]Index sheet'!#REF!</definedName>
    <definedName name="ц" localSheetId="72">'[1]Index sheet'!#REF!</definedName>
    <definedName name="ц">'[1]Index sheet'!#REF!</definedName>
  </definedNames>
  <calcPr calcId="145621" iterate="1"/>
</workbook>
</file>

<file path=xl/calcChain.xml><?xml version="1.0" encoding="utf-8"?>
<calcChain xmlns="http://schemas.openxmlformats.org/spreadsheetml/2006/main">
  <c r="B37" i="12" l="1"/>
  <c r="K6" i="13" l="1"/>
  <c r="L6" i="13"/>
  <c r="J6" i="13"/>
  <c r="K6" i="81" l="1"/>
  <c r="L6" i="81"/>
  <c r="K7" i="81"/>
  <c r="L7" i="81"/>
  <c r="J7" i="81"/>
  <c r="J6" i="81"/>
  <c r="K7" i="44"/>
  <c r="L7" i="44"/>
  <c r="J7" i="44"/>
  <c r="K6" i="44"/>
  <c r="L6" i="44"/>
  <c r="J6" i="44"/>
  <c r="K6" i="79"/>
  <c r="L6" i="79"/>
  <c r="J6" i="79"/>
  <c r="L8" i="78"/>
  <c r="K8" i="78"/>
  <c r="J8" i="78"/>
  <c r="K7" i="78"/>
  <c r="L7" i="78"/>
  <c r="J7" i="78"/>
  <c r="K6" i="77"/>
  <c r="L6" i="77"/>
  <c r="J6" i="77"/>
  <c r="K6" i="76"/>
  <c r="L6" i="76"/>
  <c r="J6" i="76"/>
  <c r="L6" i="75"/>
  <c r="K6" i="75"/>
  <c r="J6" i="75"/>
  <c r="K6" i="74"/>
  <c r="L6" i="74"/>
  <c r="J6" i="74"/>
  <c r="L5" i="67" l="1"/>
  <c r="K5" i="67"/>
  <c r="J5" i="67"/>
  <c r="J9" i="66"/>
  <c r="K9" i="66"/>
  <c r="L9" i="66"/>
  <c r="D7" i="81" l="1"/>
  <c r="C7" i="81"/>
  <c r="B7" i="81"/>
  <c r="D7" i="80" l="1"/>
  <c r="L4" i="80" s="1"/>
  <c r="L6" i="80" s="1"/>
  <c r="C7" i="80"/>
  <c r="K4" i="80" s="1"/>
  <c r="K6" i="80" s="1"/>
  <c r="B7" i="80"/>
  <c r="J4" i="80" s="1"/>
  <c r="J6" i="80" s="1"/>
  <c r="K4" i="79"/>
  <c r="L4" i="79"/>
  <c r="J4" i="79"/>
  <c r="C8" i="79"/>
  <c r="D8" i="79"/>
  <c r="B8" i="79"/>
  <c r="D8" i="78"/>
  <c r="C8" i="78"/>
  <c r="B8" i="78"/>
  <c r="D7" i="77"/>
  <c r="C7" i="77"/>
  <c r="K4" i="77" s="1"/>
  <c r="B7" i="77"/>
  <c r="L4" i="77"/>
  <c r="J4" i="77"/>
  <c r="D7" i="76"/>
  <c r="L4" i="76" s="1"/>
  <c r="C7" i="76"/>
  <c r="B7" i="76"/>
  <c r="K4" i="76"/>
  <c r="J4" i="76"/>
  <c r="B11" i="75"/>
  <c r="J4" i="75" s="1"/>
  <c r="C10" i="75"/>
  <c r="D9" i="75"/>
  <c r="D11" i="75" s="1"/>
  <c r="C8" i="75"/>
  <c r="C6" i="75"/>
  <c r="C11" i="75" s="1"/>
  <c r="D11" i="74"/>
  <c r="L4" i="74" s="1"/>
  <c r="C11" i="74"/>
  <c r="B11" i="74"/>
  <c r="K4" i="74"/>
  <c r="J4" i="74"/>
  <c r="K4" i="75" l="1"/>
  <c r="L4" i="75"/>
  <c r="B47" i="27"/>
  <c r="C47" i="27"/>
  <c r="D47" i="27"/>
  <c r="B9" i="41" l="1"/>
  <c r="C9" i="41" l="1"/>
  <c r="D9" i="41"/>
  <c r="K4" i="48" l="1"/>
  <c r="L4" i="48"/>
  <c r="J4" i="48"/>
  <c r="B35" i="57" l="1"/>
  <c r="B34" i="23" l="1"/>
  <c r="D37" i="72" l="1"/>
  <c r="C37" i="72"/>
  <c r="B37" i="72"/>
  <c r="L6" i="72"/>
  <c r="K6" i="72"/>
  <c r="J6" i="72"/>
  <c r="C15" i="66" l="1"/>
  <c r="B38" i="2" l="1"/>
  <c r="B35" i="68" l="1"/>
  <c r="J4" i="68" s="1"/>
  <c r="J6" i="68" s="1"/>
  <c r="D35" i="68"/>
  <c r="C35" i="68"/>
  <c r="L4" i="68"/>
  <c r="L6" i="68" s="1"/>
  <c r="K4" i="68"/>
  <c r="K6" i="68" s="1"/>
  <c r="D37" i="67"/>
  <c r="L4" i="67" s="1"/>
  <c r="B37" i="67"/>
  <c r="J4" i="67" s="1"/>
  <c r="D15" i="66"/>
  <c r="B15" i="66"/>
  <c r="J4" i="66" s="1"/>
  <c r="L4" i="66"/>
  <c r="K4" i="66"/>
  <c r="K6" i="64"/>
  <c r="L6" i="64"/>
  <c r="J6" i="64"/>
  <c r="D15" i="64"/>
  <c r="C15" i="64"/>
  <c r="B15" i="64"/>
  <c r="D17" i="63"/>
  <c r="L4" i="63" s="1"/>
  <c r="L6" i="63" s="1"/>
  <c r="C17" i="63"/>
  <c r="B17" i="63"/>
  <c r="J4" i="63" s="1"/>
  <c r="J6" i="63" s="1"/>
  <c r="K4" i="63"/>
  <c r="K6" i="63" s="1"/>
  <c r="J11" i="62"/>
  <c r="K11" i="62"/>
  <c r="L11" i="62"/>
  <c r="K10" i="62"/>
  <c r="L10" i="62"/>
  <c r="J10" i="62"/>
  <c r="D18" i="62"/>
  <c r="L7" i="62" s="1"/>
  <c r="C18" i="62"/>
  <c r="K7" i="62" s="1"/>
  <c r="B18" i="62"/>
  <c r="J7" i="62" s="1"/>
  <c r="L6" i="62"/>
  <c r="K6" i="62"/>
  <c r="J6" i="62"/>
  <c r="C37" i="67" l="1"/>
  <c r="K4" i="67" s="1"/>
  <c r="D7" i="61" l="1"/>
  <c r="C7" i="61"/>
  <c r="K4" i="61" s="1"/>
  <c r="K6" i="61" s="1"/>
  <c r="B7" i="61"/>
  <c r="L4" i="61"/>
  <c r="L6" i="61" s="1"/>
  <c r="J4" i="61"/>
  <c r="J6" i="61" s="1"/>
  <c r="D37" i="59" l="1"/>
  <c r="L4" i="59" s="1"/>
  <c r="L6" i="59" s="1"/>
  <c r="C37" i="59"/>
  <c r="B37" i="59"/>
  <c r="J4" i="59" s="1"/>
  <c r="J6" i="59" s="1"/>
  <c r="K4" i="59"/>
  <c r="K6" i="59" s="1"/>
  <c r="D7" i="58"/>
  <c r="C7" i="58"/>
  <c r="B7" i="58"/>
  <c r="L4" i="58"/>
  <c r="K4" i="58"/>
  <c r="J4" i="58"/>
  <c r="D35" i="57"/>
  <c r="L4" i="57" s="1"/>
  <c r="L6" i="57" s="1"/>
  <c r="C35" i="57"/>
  <c r="K4" i="57" s="1"/>
  <c r="K6" i="57" s="1"/>
  <c r="J4" i="57"/>
  <c r="J6" i="57" s="1"/>
  <c r="D30" i="56"/>
  <c r="L4" i="56" s="1"/>
  <c r="L6" i="56" s="1"/>
  <c r="C30" i="56"/>
  <c r="B30" i="56"/>
  <c r="J4" i="56" s="1"/>
  <c r="J6" i="56" s="1"/>
  <c r="K4" i="56"/>
  <c r="K6" i="56" s="1"/>
  <c r="K6" i="55"/>
  <c r="L6" i="55"/>
  <c r="J6" i="55"/>
  <c r="D37" i="55"/>
  <c r="C37" i="55"/>
  <c r="B37" i="55"/>
  <c r="L4" i="55"/>
  <c r="K4" i="55"/>
  <c r="J4" i="55"/>
  <c r="D15" i="54"/>
  <c r="L4" i="54" s="1"/>
  <c r="L6" i="54" s="1"/>
  <c r="C15" i="54"/>
  <c r="K4" i="54" s="1"/>
  <c r="K6" i="54" s="1"/>
  <c r="B15" i="54"/>
  <c r="J4" i="54" s="1"/>
  <c r="J6" i="54" s="1"/>
  <c r="D36" i="53" l="1"/>
  <c r="L4" i="53" s="1"/>
  <c r="C36" i="53"/>
  <c r="B36" i="53"/>
  <c r="J4" i="53" s="1"/>
  <c r="K4" i="53"/>
  <c r="D37" i="52"/>
  <c r="L4" i="52" s="1"/>
  <c r="L6" i="52" s="1"/>
  <c r="C37" i="52"/>
  <c r="B37" i="52"/>
  <c r="J4" i="52" s="1"/>
  <c r="J6" i="52" s="1"/>
  <c r="K4" i="52"/>
  <c r="K6" i="52" s="1"/>
  <c r="D7" i="51"/>
  <c r="L4" i="51" s="1"/>
  <c r="L6" i="51" s="1"/>
  <c r="C7" i="51"/>
  <c r="B7" i="51"/>
  <c r="J4" i="51" s="1"/>
  <c r="J6" i="51" s="1"/>
  <c r="K4" i="51"/>
  <c r="K6" i="51" s="1"/>
  <c r="K6" i="49" l="1"/>
  <c r="L6" i="49"/>
  <c r="J6" i="49"/>
  <c r="D38" i="49"/>
  <c r="C38" i="49"/>
  <c r="B38" i="49"/>
  <c r="L4" i="49"/>
  <c r="K4" i="49"/>
  <c r="J4" i="49"/>
  <c r="K6" i="7" l="1"/>
  <c r="L6" i="7"/>
  <c r="J6" i="7"/>
  <c r="K6" i="38" l="1"/>
  <c r="L6" i="38"/>
  <c r="K6" i="11" l="1"/>
  <c r="L6" i="11"/>
  <c r="J6" i="11"/>
  <c r="D38" i="11"/>
  <c r="C38" i="11"/>
  <c r="B38" i="11"/>
  <c r="D37" i="12"/>
  <c r="C37" i="12"/>
  <c r="K6" i="10"/>
  <c r="L6" i="10"/>
  <c r="J6" i="10"/>
  <c r="D37" i="10"/>
  <c r="C37" i="10"/>
  <c r="B37" i="10"/>
  <c r="J8" i="22" l="1"/>
  <c r="K6" i="48" l="1"/>
  <c r="J6" i="48"/>
  <c r="D7" i="48"/>
  <c r="L6" i="48" s="1"/>
  <c r="C7" i="48"/>
  <c r="B7" i="48"/>
  <c r="D9" i="47"/>
  <c r="L4" i="47" s="1"/>
  <c r="L6" i="47" s="1"/>
  <c r="C9" i="47"/>
  <c r="B9" i="47"/>
  <c r="J4" i="47" s="1"/>
  <c r="J6" i="47" s="1"/>
  <c r="K4" i="47"/>
  <c r="K6" i="47" s="1"/>
  <c r="K6" i="46"/>
  <c r="J6" i="46"/>
  <c r="D14" i="46"/>
  <c r="L4" i="46" s="1"/>
  <c r="L6" i="46" s="1"/>
  <c r="C14" i="46"/>
  <c r="B14" i="46"/>
  <c r="K6" i="45"/>
  <c r="J6" i="45"/>
  <c r="D23" i="45"/>
  <c r="C23" i="45"/>
  <c r="B23" i="45"/>
  <c r="L4" i="45" l="1"/>
  <c r="L6" i="45" s="1"/>
  <c r="D10" i="44"/>
  <c r="C10" i="44"/>
  <c r="B10" i="44"/>
  <c r="K6" i="17" l="1"/>
  <c r="L6" i="17"/>
  <c r="J6" i="17"/>
  <c r="D48" i="17"/>
  <c r="C48" i="17"/>
  <c r="B48" i="17"/>
  <c r="D7" i="43"/>
  <c r="L4" i="43" s="1"/>
  <c r="L6" i="43" s="1"/>
  <c r="C7" i="43"/>
  <c r="B7" i="43"/>
  <c r="J4" i="43" s="1"/>
  <c r="J6" i="43" s="1"/>
  <c r="K4" i="43"/>
  <c r="K6" i="43" s="1"/>
  <c r="D37" i="42" l="1"/>
  <c r="L4" i="42" s="1"/>
  <c r="L6" i="42" s="1"/>
  <c r="C37" i="42"/>
  <c r="K4" i="42" s="1"/>
  <c r="K6" i="42" s="1"/>
  <c r="B37" i="42"/>
  <c r="J4" i="42" s="1"/>
  <c r="J6" i="42" s="1"/>
  <c r="L4" i="41" l="1"/>
  <c r="L6" i="41" s="1"/>
  <c r="K4" i="41"/>
  <c r="K6" i="41" s="1"/>
  <c r="J4" i="41"/>
  <c r="J6" i="41" s="1"/>
  <c r="J12" i="38"/>
  <c r="K12" i="38"/>
  <c r="L12" i="38"/>
  <c r="K11" i="38"/>
  <c r="L11" i="38"/>
  <c r="J11" i="38"/>
  <c r="K7" i="38"/>
  <c r="L7" i="38"/>
  <c r="D8" i="38"/>
  <c r="C8" i="38"/>
  <c r="B8" i="38"/>
  <c r="J6" i="38" s="1"/>
  <c r="J7" i="38" s="1"/>
  <c r="J12" i="37"/>
  <c r="K12" i="37"/>
  <c r="L12" i="37"/>
  <c r="K11" i="37"/>
  <c r="L11" i="37"/>
  <c r="J11" i="37"/>
  <c r="D9" i="37"/>
  <c r="L6" i="37" s="1"/>
  <c r="L7" i="37" s="1"/>
  <c r="C9" i="37"/>
  <c r="K6" i="37" s="1"/>
  <c r="K7" i="37" s="1"/>
  <c r="B9" i="37"/>
  <c r="J6" i="37" s="1"/>
  <c r="J7" i="37" s="1"/>
  <c r="D7" i="40"/>
  <c r="C7" i="40"/>
  <c r="K4" i="40" s="1"/>
  <c r="K6" i="40" s="1"/>
  <c r="B7" i="40"/>
  <c r="J4" i="40" s="1"/>
  <c r="D7" i="39"/>
  <c r="L4" i="39" s="1"/>
  <c r="L6" i="39" s="1"/>
  <c r="C7" i="39"/>
  <c r="K4" i="39" s="1"/>
  <c r="B7" i="39"/>
  <c r="J4" i="39" s="1"/>
  <c r="J6" i="39" s="1"/>
  <c r="J6" i="40" l="1"/>
  <c r="L4" i="40"/>
  <c r="L6" i="40" s="1"/>
  <c r="K6" i="39"/>
  <c r="D9" i="36"/>
  <c r="C9" i="36"/>
  <c r="B9" i="36"/>
  <c r="D15" i="35"/>
  <c r="C15" i="35"/>
  <c r="B15" i="35"/>
  <c r="J7" i="35" s="1"/>
  <c r="J7" i="36" l="1"/>
  <c r="J8" i="36" s="1"/>
  <c r="K7" i="36"/>
  <c r="K8" i="36" s="1"/>
  <c r="L7" i="36"/>
  <c r="L8" i="36" s="1"/>
  <c r="K7" i="35"/>
  <c r="K8" i="35" s="1"/>
  <c r="J8" i="35"/>
  <c r="L7" i="35"/>
  <c r="L8" i="35" s="1"/>
  <c r="D8" i="34"/>
  <c r="C8" i="34"/>
  <c r="B8" i="34"/>
  <c r="L4" i="34"/>
  <c r="L6" i="34" s="1"/>
  <c r="K4" i="34"/>
  <c r="K6" i="34" s="1"/>
  <c r="J4" i="34"/>
  <c r="J6" i="34" s="1"/>
  <c r="D7" i="33"/>
  <c r="C7" i="33"/>
  <c r="B7" i="33"/>
  <c r="K4" i="33"/>
  <c r="K6" i="33" s="1"/>
  <c r="L4" i="33" l="1"/>
  <c r="L6" i="33" s="1"/>
  <c r="J4" i="33"/>
  <c r="J6" i="33" s="1"/>
  <c r="D9" i="32"/>
  <c r="L4" i="32" s="1"/>
  <c r="L6" i="32" s="1"/>
  <c r="C9" i="32"/>
  <c r="K4" i="32" s="1"/>
  <c r="K6" i="32" s="1"/>
  <c r="B9" i="32"/>
  <c r="J4" i="32"/>
  <c r="J6" i="32" s="1"/>
  <c r="D44" i="31"/>
  <c r="C44" i="31"/>
  <c r="B44" i="31"/>
  <c r="L4" i="31"/>
  <c r="L6" i="31" s="1"/>
  <c r="K4" i="31"/>
  <c r="K6" i="31" s="1"/>
  <c r="J4" i="31"/>
  <c r="J6" i="31" s="1"/>
  <c r="D8" i="30"/>
  <c r="L4" i="30" s="1"/>
  <c r="L6" i="30" s="1"/>
  <c r="C8" i="30"/>
  <c r="B8" i="30"/>
  <c r="J4" i="30" s="1"/>
  <c r="J6" i="30" s="1"/>
  <c r="K4" i="30"/>
  <c r="K6" i="30" s="1"/>
  <c r="D7" i="29"/>
  <c r="C7" i="29"/>
  <c r="B7" i="29"/>
  <c r="K4" i="29"/>
  <c r="K6" i="29" s="1"/>
  <c r="D7" i="28"/>
  <c r="L4" i="28" s="1"/>
  <c r="L6" i="28" s="1"/>
  <c r="C7" i="28"/>
  <c r="K4" i="28" s="1"/>
  <c r="K6" i="28" s="1"/>
  <c r="B7" i="28"/>
  <c r="J4" i="28"/>
  <c r="J6" i="28" s="1"/>
  <c r="J4" i="29" l="1"/>
  <c r="J6" i="29" s="1"/>
  <c r="L4" i="29"/>
  <c r="L6" i="29" s="1"/>
  <c r="D41" i="26"/>
  <c r="L4" i="26" s="1"/>
  <c r="L6" i="26" s="1"/>
  <c r="C41" i="26"/>
  <c r="K4" i="26" s="1"/>
  <c r="K6" i="26" s="1"/>
  <c r="B41" i="26"/>
  <c r="J4" i="26" s="1"/>
  <c r="J6" i="26" s="1"/>
  <c r="D17" i="25"/>
  <c r="L4" i="25" s="1"/>
  <c r="L6" i="25" s="1"/>
  <c r="C17" i="25"/>
  <c r="K4" i="25" s="1"/>
  <c r="K6" i="25" s="1"/>
  <c r="B17" i="25"/>
  <c r="J4" i="25" s="1"/>
  <c r="J6" i="25" s="1"/>
  <c r="D21" i="24"/>
  <c r="L4" i="24" s="1"/>
  <c r="L6" i="24" s="1"/>
  <c r="C21" i="24"/>
  <c r="B21" i="24"/>
  <c r="J4" i="24" s="1"/>
  <c r="J6" i="24" s="1"/>
  <c r="K4" i="24"/>
  <c r="K6" i="24" s="1"/>
  <c r="D34" i="23"/>
  <c r="L4" i="23" s="1"/>
  <c r="L6" i="23" s="1"/>
  <c r="C34" i="23"/>
  <c r="K4" i="23" s="1"/>
  <c r="K6" i="23" s="1"/>
  <c r="J4" i="23"/>
  <c r="J6" i="23" s="1"/>
  <c r="J4" i="27" l="1"/>
  <c r="J6" i="27" s="1"/>
  <c r="L4" i="27"/>
  <c r="L6" i="27" s="1"/>
  <c r="K4" i="27"/>
  <c r="K6" i="27" s="1"/>
  <c r="D11" i="22"/>
  <c r="L4" i="22" s="1"/>
  <c r="L8" i="22" s="1"/>
  <c r="C11" i="22"/>
  <c r="K4" i="22" s="1"/>
  <c r="K8" i="22" s="1"/>
  <c r="B11" i="22"/>
  <c r="J4" i="22" s="1"/>
  <c r="D7" i="21"/>
  <c r="C7" i="21"/>
  <c r="K4" i="21" s="1"/>
  <c r="K6" i="21" s="1"/>
  <c r="B7" i="21"/>
  <c r="L4" i="21"/>
  <c r="L6" i="21" s="1"/>
  <c r="D7" i="20"/>
  <c r="C7" i="20"/>
  <c r="B7" i="20"/>
  <c r="K4" i="20" l="1"/>
  <c r="K6" i="20" s="1"/>
  <c r="J4" i="21"/>
  <c r="J6" i="21" s="1"/>
  <c r="J6" i="20"/>
  <c r="J4" i="20"/>
  <c r="L6" i="20"/>
  <c r="L4" i="20"/>
  <c r="D9" i="19"/>
  <c r="L4" i="19" s="1"/>
  <c r="L6" i="19" s="1"/>
  <c r="C9" i="19"/>
  <c r="B9" i="19"/>
  <c r="J4" i="19" s="1"/>
  <c r="J6" i="19" s="1"/>
  <c r="K4" i="19"/>
  <c r="K6" i="19" s="1"/>
  <c r="D8" i="18"/>
  <c r="L4" i="18" s="1"/>
  <c r="L6" i="18" s="1"/>
  <c r="C8" i="18"/>
  <c r="B8" i="18"/>
  <c r="J4" i="18" s="1"/>
  <c r="J6" i="18" s="1"/>
  <c r="K4" i="18"/>
  <c r="K6" i="18" s="1"/>
  <c r="J6" i="16" l="1"/>
  <c r="D7" i="16"/>
  <c r="L4" i="16" s="1"/>
  <c r="L6" i="16" s="1"/>
  <c r="C7" i="16"/>
  <c r="K4" i="16" s="1"/>
  <c r="K6" i="16" s="1"/>
  <c r="B7" i="16"/>
  <c r="J4" i="16" s="1"/>
  <c r="D34" i="15" l="1"/>
  <c r="L4" i="15" s="1"/>
  <c r="L6" i="15" s="1"/>
  <c r="C34" i="15"/>
  <c r="K4" i="15" s="1"/>
  <c r="K6" i="15" s="1"/>
  <c r="B34" i="15"/>
  <c r="J4" i="15" s="1"/>
  <c r="J6" i="15" s="1"/>
  <c r="D37" i="14"/>
  <c r="C37" i="14"/>
  <c r="K4" i="14" s="1"/>
  <c r="K6" i="14" s="1"/>
  <c r="B37" i="14"/>
  <c r="L4" i="14"/>
  <c r="L6" i="14" s="1"/>
  <c r="J4" i="14"/>
  <c r="J6" i="14" s="1"/>
  <c r="D37" i="13"/>
  <c r="C37" i="13"/>
  <c r="B37" i="13"/>
  <c r="J4" i="13" s="1"/>
  <c r="L4" i="12"/>
  <c r="L6" i="12" s="1"/>
  <c r="K4" i="12"/>
  <c r="K6" i="12" s="1"/>
  <c r="J4" i="12"/>
  <c r="J6" i="12" s="1"/>
  <c r="K4" i="11"/>
  <c r="L4" i="11"/>
  <c r="J4" i="11"/>
  <c r="K4" i="10"/>
  <c r="L4" i="10"/>
  <c r="J4" i="10"/>
  <c r="D7" i="8"/>
  <c r="L4" i="8" s="1"/>
  <c r="C7" i="8"/>
  <c r="K4" i="8" s="1"/>
  <c r="B7" i="8"/>
  <c r="J4" i="8"/>
  <c r="D37" i="7"/>
  <c r="C37" i="7"/>
  <c r="B37" i="7"/>
  <c r="D38" i="6"/>
  <c r="L4" i="6" s="1"/>
  <c r="L6" i="6" s="1"/>
  <c r="C38" i="6"/>
  <c r="B38" i="6"/>
  <c r="J4" i="6" s="1"/>
  <c r="J6" i="6" s="1"/>
  <c r="D35" i="5"/>
  <c r="L4" i="5" s="1"/>
  <c r="L6" i="5" s="1"/>
  <c r="C35" i="5"/>
  <c r="K4" i="5" s="1"/>
  <c r="K6" i="5" s="1"/>
  <c r="B35" i="5"/>
  <c r="J4" i="5" s="1"/>
  <c r="J6" i="5" s="1"/>
  <c r="D37" i="4"/>
  <c r="L4" i="4" s="1"/>
  <c r="L6" i="4" s="1"/>
  <c r="C37" i="4"/>
  <c r="K4" i="4" s="1"/>
  <c r="K6" i="4" s="1"/>
  <c r="B37" i="4"/>
  <c r="J4" i="4" s="1"/>
  <c r="J6" i="4" s="1"/>
  <c r="D30" i="3"/>
  <c r="L4" i="3" s="1"/>
  <c r="C30" i="3"/>
  <c r="K4" i="3" s="1"/>
  <c r="B30" i="3"/>
  <c r="J4" i="3" s="1"/>
  <c r="K4" i="13" l="1"/>
  <c r="L4" i="13"/>
  <c r="J4" i="7"/>
  <c r="L4" i="7"/>
  <c r="K4" i="7"/>
  <c r="K4" i="6"/>
  <c r="K6" i="6" s="1"/>
  <c r="D38" i="2"/>
  <c r="C38" i="2"/>
  <c r="K4" i="2"/>
  <c r="K6" i="2" s="1"/>
  <c r="D38" i="1"/>
  <c r="L4" i="1" s="1"/>
  <c r="L6" i="1" s="1"/>
  <c r="C38" i="1"/>
  <c r="K4" i="1" s="1"/>
  <c r="K6" i="1" s="1"/>
  <c r="B38" i="1"/>
  <c r="J4" i="1" s="1"/>
  <c r="J6" i="1" s="1"/>
  <c r="J4" i="2" l="1"/>
  <c r="J6" i="2" s="1"/>
  <c r="L4" i="2"/>
  <c r="L6" i="2" s="1"/>
</calcChain>
</file>

<file path=xl/sharedStrings.xml><?xml version="1.0" encoding="utf-8"?>
<sst xmlns="http://schemas.openxmlformats.org/spreadsheetml/2006/main" count="2790" uniqueCount="411">
  <si>
    <t/>
  </si>
  <si>
    <t>Заполнить для сведения</t>
  </si>
  <si>
    <t>ГРБС</t>
  </si>
  <si>
    <t>Рз</t>
  </si>
  <si>
    <t>Пр</t>
  </si>
  <si>
    <t>ЦСР</t>
  </si>
  <si>
    <t>ВР</t>
  </si>
  <si>
    <t>рублей</t>
  </si>
  <si>
    <t>818</t>
  </si>
  <si>
    <t>03</t>
  </si>
  <si>
    <t>Наименование и статус муниципального образования Брянской области</t>
  </si>
  <si>
    <t>2022 год</t>
  </si>
  <si>
    <t>2023 год</t>
  </si>
  <si>
    <t>2024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</si>
  <si>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</si>
  <si>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</si>
  <si>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</si>
  <si>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</si>
  <si>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</si>
  <si>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</si>
  <si>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</si>
  <si>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</si>
  <si>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</si>
  <si>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</si>
  <si>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</si>
  <si>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</si>
  <si>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</si>
  <si>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</si>
  <si>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</si>
  <si>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</si>
  <si>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</si>
  <si>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</si>
  <si>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</si>
  <si>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</si>
  <si>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</si>
  <si>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</si>
  <si>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</si>
  <si>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</si>
  <si>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</si>
  <si>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</si>
  <si>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</si>
  <si>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</si>
  <si>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</si>
  <si>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</si>
  <si>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</si>
  <si>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</si>
  <si>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ВСЕГО</t>
  </si>
  <si>
    <t>01</t>
  </si>
  <si>
    <t>18 4 04 15820</t>
  </si>
  <si>
    <t>02</t>
  </si>
  <si>
    <t>18 4 04 15850</t>
  </si>
  <si>
    <t>Таблица  1.1</t>
  </si>
  <si>
    <t>Таблица  1.2</t>
  </si>
  <si>
    <t>Таблица  2.1</t>
  </si>
  <si>
    <t>18 4 04 15840</t>
  </si>
  <si>
    <t>Таблица  3.5</t>
  </si>
  <si>
    <t>17 4 07 12510</t>
  </si>
  <si>
    <t>04</t>
  </si>
  <si>
    <t>05</t>
  </si>
  <si>
    <t>805</t>
  </si>
  <si>
    <t>Таблица  3.1</t>
  </si>
  <si>
    <t>Таблица  3.2</t>
  </si>
  <si>
    <t>15 4 04 14210</t>
  </si>
  <si>
    <t>08</t>
  </si>
  <si>
    <t>815</t>
  </si>
  <si>
    <t>Таблица  3.3</t>
  </si>
  <si>
    <t>Таблица  3.4</t>
  </si>
  <si>
    <t>16 4 02 14720</t>
  </si>
  <si>
    <t>816</t>
  </si>
  <si>
    <t>07</t>
  </si>
  <si>
    <t>09</t>
  </si>
  <si>
    <t>16 4 02 14780</t>
  </si>
  <si>
    <t>10</t>
  </si>
  <si>
    <t>Таблица  3.6</t>
  </si>
  <si>
    <t>Таблица  3.7</t>
  </si>
  <si>
    <t>Таблица  3.8</t>
  </si>
  <si>
    <t>21 4 05 54850</t>
  </si>
  <si>
    <t>819</t>
  </si>
  <si>
    <t>21 4 03 16710</t>
  </si>
  <si>
    <t>821</t>
  </si>
  <si>
    <t>21 4 03 16720</t>
  </si>
  <si>
    <t>Таблица  3.9</t>
  </si>
  <si>
    <t>Таблица  3.10</t>
  </si>
  <si>
    <t>Таблица  3.11</t>
  </si>
  <si>
    <t>Таблица  3.12</t>
  </si>
  <si>
    <t>Таблица  3.13</t>
  </si>
  <si>
    <t>21 4 03 R0820</t>
  </si>
  <si>
    <t>842</t>
  </si>
  <si>
    <t>02 4 04 51200</t>
  </si>
  <si>
    <t>13</t>
  </si>
  <si>
    <t>02 4 01 12020</t>
  </si>
  <si>
    <t>02 4 04 51180</t>
  </si>
  <si>
    <t>530</t>
  </si>
  <si>
    <t>Распределение субвенций бюджетам муниципальных районов на выравнивание бюджетной обеспеченности поселений</t>
  </si>
  <si>
    <t>Распределение субвенций бюджетам муниципальных районов (муниципальных округов, городских округов) 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</t>
  </si>
  <si>
    <t>832</t>
  </si>
  <si>
    <t>12</t>
  </si>
  <si>
    <t>32 4 04 17900</t>
  </si>
  <si>
    <t xml:space="preserve">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</t>
  </si>
  <si>
    <t xml:space="preserve">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первичному воинскому учету органами местного самоуправления поселений, муниципальных округов и городских округов </t>
  </si>
  <si>
    <t xml:space="preserve">Распределение субсидий бюджетам муниципальных образований на реализацию государственных программ субъектов Российской Федерации в области использования и охраны водных объектов в рамках государственной программы "Охрана окружающей среды, воспроизводство и использование природных ресурсов Брянской области" </t>
  </si>
  <si>
    <t>808</t>
  </si>
  <si>
    <t>06</t>
  </si>
  <si>
    <t>08 4 03 R0650</t>
  </si>
  <si>
    <t>521</t>
  </si>
  <si>
    <t>Таблица  2.2</t>
  </si>
  <si>
    <t>Таблица  2.3</t>
  </si>
  <si>
    <t>Таблица  2.4</t>
  </si>
  <si>
    <t>811</t>
  </si>
  <si>
    <t>11 4 05 R2990</t>
  </si>
  <si>
    <t>14</t>
  </si>
  <si>
    <t>11 4 02 13430</t>
  </si>
  <si>
    <t>11 4 02 13440</t>
  </si>
  <si>
    <t xml:space="preserve">Новозыбковский городской округ  </t>
  </si>
  <si>
    <t xml:space="preserve">Сельцовский городской округ  </t>
  </si>
  <si>
    <t xml:space="preserve">Брасовский муниципальный район  </t>
  </si>
  <si>
    <t xml:space="preserve">Локотское городское поселение Брасовского муниципального района  </t>
  </si>
  <si>
    <t xml:space="preserve">Дубровское сельское поселение Брасовского муниципального района  </t>
  </si>
  <si>
    <t xml:space="preserve">Брянский муниципальный район   </t>
  </si>
  <si>
    <t xml:space="preserve">Глинищевское сельское поселение Брянского муниципального района  </t>
  </si>
  <si>
    <t xml:space="preserve">Выгоничское городское поселение Выгоничского муниципального района  </t>
  </si>
  <si>
    <t xml:space="preserve">Кокинское сельское поселение Выгоничского муниципального района  </t>
  </si>
  <si>
    <t xml:space="preserve">Хмелевское сельское поселение Выгоничского муниципального района  </t>
  </si>
  <si>
    <t xml:space="preserve">Гордеевское сельское поселение Гордеевского муниципального района  </t>
  </si>
  <si>
    <t xml:space="preserve">Мирнинское сельское поселение Гордеевского муниципального района  </t>
  </si>
  <si>
    <t xml:space="preserve">Творишинское сельское поселение Гордеевского муниципального района  </t>
  </si>
  <si>
    <t xml:space="preserve">Уношевское сельское поселение Гордеевского муниципального района  </t>
  </si>
  <si>
    <t xml:space="preserve">Дубровский муниципальный район  </t>
  </si>
  <si>
    <t xml:space="preserve">Дубровское городское поселение Дубровского муниципального района  </t>
  </si>
  <si>
    <t xml:space="preserve">Алешинское сельское поселение Дубровского муниципального района  </t>
  </si>
  <si>
    <t xml:space="preserve">Дятьковский муниципальный район  </t>
  </si>
  <si>
    <t xml:space="preserve">Дятьковское городское поселение Дятьковского муниципального района  </t>
  </si>
  <si>
    <t xml:space="preserve">Бытошское городское поселение Дятьковского муниципального района  </t>
  </si>
  <si>
    <t xml:space="preserve">Ивотское городское поселение Дятьковского муниципального района  </t>
  </si>
  <si>
    <t xml:space="preserve">Любохонское городское поселение Дятьковского муниципального района  </t>
  </si>
  <si>
    <t xml:space="preserve">Старское городское поселение Дятьковского муниципального района  </t>
  </si>
  <si>
    <t xml:space="preserve">Большежуковское сельское поселение Дятьковского муниципального района  </t>
  </si>
  <si>
    <t xml:space="preserve">Немеричское сельское поселение Дятьковского муниципального района  </t>
  </si>
  <si>
    <t xml:space="preserve">Жирятинский муниципальный район  </t>
  </si>
  <si>
    <t xml:space="preserve">Воробейнское сельское поселение Жирятинского муниципального района  </t>
  </si>
  <si>
    <t xml:space="preserve">Жирятинское сельское поселение Жирятинского муниципального района  </t>
  </si>
  <si>
    <t xml:space="preserve">Морачевское сельское поселение Жирятинского муниципального района  </t>
  </si>
  <si>
    <t xml:space="preserve">Злынковский муниципальный район  </t>
  </si>
  <si>
    <t xml:space="preserve">Злынковское городское поселение Злынковского муниципального района  </t>
  </si>
  <si>
    <t xml:space="preserve">Щербиничское сельское поселение Злынковского муниципального района  </t>
  </si>
  <si>
    <t xml:space="preserve">Карачевский муниципальный район  </t>
  </si>
  <si>
    <t xml:space="preserve">Карачевское городское поселение Карачевского муниципального района  </t>
  </si>
  <si>
    <t xml:space="preserve">Верхопольское сельское поселение Карачевского муниципального района  </t>
  </si>
  <si>
    <t xml:space="preserve">Клетнянский муниципальный район  </t>
  </si>
  <si>
    <t xml:space="preserve">Клетнянское городское поселение Клетнянского муниципального района  </t>
  </si>
  <si>
    <t xml:space="preserve">Климовский муниципальный район  </t>
  </si>
  <si>
    <t xml:space="preserve">Климовское городское поселение Климовского муниципального района  </t>
  </si>
  <si>
    <t xml:space="preserve">Брахловское сельское поселение Климовского муниципального района  </t>
  </si>
  <si>
    <t xml:space="preserve">Истопское сельское поселение Климовского муниципального района  </t>
  </si>
  <si>
    <t xml:space="preserve">Клинцовский муниципальный район  </t>
  </si>
  <si>
    <t xml:space="preserve">Смолевичское сельское поселение Клинцовского муниципального района  </t>
  </si>
  <si>
    <t xml:space="preserve">Комаричский муниципальный район  </t>
  </si>
  <si>
    <t xml:space="preserve">Комаричское городское поселение Комаричского муниципального района  </t>
  </si>
  <si>
    <t xml:space="preserve">Красногорский муниципальный район  </t>
  </si>
  <si>
    <t xml:space="preserve">Мглинский муниципальный район  </t>
  </si>
  <si>
    <t xml:space="preserve">Мглинское городское поселение Мглинского муниципального района  </t>
  </si>
  <si>
    <t xml:space="preserve">Краснокосаровское сельское поселение Мглинского муниципального района  </t>
  </si>
  <si>
    <t xml:space="preserve">Симонтовское сельское поселение Мглинского муниципального района  </t>
  </si>
  <si>
    <t xml:space="preserve">Навлинский муниципальный район  </t>
  </si>
  <si>
    <t xml:space="preserve">Навлинское городское поселение Навлинского муниципального района  </t>
  </si>
  <si>
    <t xml:space="preserve">Погарское городское поселение Погарского муниципального района  </t>
  </si>
  <si>
    <t xml:space="preserve">Вадьковское сельское поселение Погарского муниципального района  </t>
  </si>
  <si>
    <t xml:space="preserve">Почепский  муниципальный район  </t>
  </si>
  <si>
    <t xml:space="preserve">Почепское городское поселение Почепского муниципального района  </t>
  </si>
  <si>
    <t xml:space="preserve">Рогнединский муниципальный район  </t>
  </si>
  <si>
    <t xml:space="preserve">Рогнединское городское поселение Рогнединского муниципального района  </t>
  </si>
  <si>
    <t xml:space="preserve">Севский муниципальный район  </t>
  </si>
  <si>
    <t xml:space="preserve">Севское городское поселение Севского муниципального района  </t>
  </si>
  <si>
    <t xml:space="preserve">Новоямское сельское поселение Севского муниципального района  </t>
  </si>
  <si>
    <t xml:space="preserve">Троебортновское сельское поселение Севского муниципального района  </t>
  </si>
  <si>
    <t>Стародубский муниципальный округ</t>
  </si>
  <si>
    <t xml:space="preserve">Суземский муниципальный район  </t>
  </si>
  <si>
    <t xml:space="preserve">Суземское городское поселение Суземского муниципального района   </t>
  </si>
  <si>
    <t xml:space="preserve">Кокоревское городское поселение Суземского муниципального района   </t>
  </si>
  <si>
    <t xml:space="preserve">Алешковичское сельское поселение Суземского муниципального района   </t>
  </si>
  <si>
    <t xml:space="preserve">Суражский муниципальный район  </t>
  </si>
  <si>
    <t xml:space="preserve">Суражское городское поселение Суражского муниципального района  </t>
  </si>
  <si>
    <t xml:space="preserve">Кулажское сельское поселение Суражского муниципального района  </t>
  </si>
  <si>
    <t xml:space="preserve">Лопазненское сельское поселение Суражского муниципального района  </t>
  </si>
  <si>
    <t xml:space="preserve">Овчинское сельское поселение Суражского муниципального района  </t>
  </si>
  <si>
    <t xml:space="preserve">Трубчевский муниципальный район  </t>
  </si>
  <si>
    <t xml:space="preserve">Трубчевское городское поселение Трубчевского муниципального района  </t>
  </si>
  <si>
    <t xml:space="preserve">Городецкое сельское поселение Трубчевского муниципального района  </t>
  </si>
  <si>
    <t xml:space="preserve">Унечский муниципальный район  </t>
  </si>
  <si>
    <t xml:space="preserve">Унечское городское поселение Унечского муниципального района  </t>
  </si>
  <si>
    <t>Таблица  2.5</t>
  </si>
  <si>
    <t>812</t>
  </si>
  <si>
    <t>12 1 F3 67483</t>
  </si>
  <si>
    <t>523</t>
  </si>
  <si>
    <t>12 1 F3 67484</t>
  </si>
  <si>
    <t>Таблица  2.6</t>
  </si>
  <si>
    <t>12 4 02 13450</t>
  </si>
  <si>
    <t>12 4 03 11270</t>
  </si>
  <si>
    <t>Таблица  2.7</t>
  </si>
  <si>
    <t>12 4 06 11270</t>
  </si>
  <si>
    <t>Таблица  2.8</t>
  </si>
  <si>
    <r>
      <t xml:space="preserve">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</t>
    </r>
    <r>
      <rPr>
        <b/>
        <sz val="12"/>
        <rFont val="Times New Roman"/>
        <family val="1"/>
        <charset val="204"/>
      </rPr>
      <t>"Формирование комфортной городской среды (Брянская область)" государственной программы "Формирование современной городской среды Брянской области"</t>
    </r>
  </si>
  <si>
    <t>13 1 F2 55550</t>
  </si>
  <si>
    <t>Распределение субсидий бюджетам муниципальных образований на строительство и реконструкцию (модернизацию) объектов питьевого водоснабжения в рамках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</t>
  </si>
  <si>
    <t>12 1 F5 52430</t>
  </si>
  <si>
    <t>Таблица  2.10</t>
  </si>
  <si>
    <t>Таблица  2.9</t>
  </si>
  <si>
    <t>817</t>
  </si>
  <si>
    <t>07 2 01 R5760</t>
  </si>
  <si>
    <t>522</t>
  </si>
  <si>
    <t>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</si>
  <si>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1 F1 16160</t>
  </si>
  <si>
    <t>Распределение субсидий бюджетам муниципальных образований на мероприятия по стимулированию программ развития жилищного строительства субъектов Российской Федерации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</si>
  <si>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19 4 08 16160</t>
  </si>
  <si>
    <t xml:space="preserve">Городской округ город Фокино  </t>
  </si>
  <si>
    <t>Мглинское городское поселение Мглинского муниципального района</t>
  </si>
  <si>
    <t>19 4 09 16170</t>
  </si>
  <si>
    <t>Таблица  4.1</t>
  </si>
  <si>
    <t>540</t>
  </si>
  <si>
    <t>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</t>
  </si>
  <si>
    <t>Таблица  4.3</t>
  </si>
  <si>
    <t>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 в 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</si>
  <si>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15 1 A1 54540</t>
  </si>
  <si>
    <t>Таблица  4.2</t>
  </si>
  <si>
    <t>Распределение иных межбюджетных трансфертов бюджетам муниципальных районов (муниципальных округов, городских округов) на  создание виртуальных концертных залов  в  рамках регионального проекта "Цифровая культура (Брянская область)" государственной программы "Развитие культуры и туризма в Брянской области"</t>
  </si>
  <si>
    <t>15 1 A3 54530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</si>
  <si>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</si>
  <si>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в рамках государственной программы "Развитие образования и науки Брянской области"</t>
  </si>
  <si>
    <t>16 4 04 11270</t>
  </si>
  <si>
    <t>20 1 E1 11270</t>
  </si>
  <si>
    <t>20 1 E1 55200</t>
  </si>
  <si>
    <t>15 1 A1 55130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</si>
  <si>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культуры и туризма в Брянской области"</t>
  </si>
  <si>
    <t>15 4 07 11270</t>
  </si>
  <si>
    <t>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</si>
  <si>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>11</t>
  </si>
  <si>
    <t>25 1 P5 51390</t>
  </si>
  <si>
    <t xml:space="preserve">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</t>
  </si>
  <si>
    <t>21 4 09 R4970</t>
  </si>
  <si>
    <t>838</t>
  </si>
  <si>
    <t>15 4 08 14230</t>
  </si>
  <si>
    <t>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2019-2024 годы" государственной программы "Региональная политика Брянской области"</t>
  </si>
  <si>
    <t>Распределение субсидий бюджетам муниципальных районов (муниципальных округов, городских округов) на установление и описание местоположения границ территориальных зон в рамках государственной программы "Региональная политика Брянской области"</t>
  </si>
  <si>
    <t>Распределение субсидий бюджетам муниципальных районов (муниципальных округов, городских округов) на проведение комплексных кадастровых работ в рамках государственной программы "Региональная политика Брянской области"</t>
  </si>
  <si>
    <t>825</t>
  </si>
  <si>
    <t>25 1 P5 17680</t>
  </si>
  <si>
    <t>25 4 05 17620</t>
  </si>
  <si>
    <t>Таблица  4.4</t>
  </si>
  <si>
    <t>25 1 P5 52280</t>
  </si>
  <si>
    <t>25 1 P5 50810</t>
  </si>
  <si>
    <t>25 1 P5 52290</t>
  </si>
  <si>
    <t>16 4 05 53030</t>
  </si>
  <si>
    <t>Коржовоголубовское сельское поселение Клинцовского муниципального района</t>
  </si>
  <si>
    <t>Белоберезковское городское поселение Трубчевского муниципального района</t>
  </si>
  <si>
    <t>Выгоничское городское поселение Выгоничского муниципального района</t>
  </si>
  <si>
    <t>Любохонское городское поселение Дятьковского муниципального района</t>
  </si>
  <si>
    <t>Смолевичское сельское поселение Клинцовского муниципального района</t>
  </si>
  <si>
    <t>Комаричское городское поселение Комаричского муниципального района</t>
  </si>
  <si>
    <t>Рогнединское городское поселение Рогнединского муниципального района</t>
  </si>
  <si>
    <t>Красногорское городское поселение Красногорского муниципального района</t>
  </si>
  <si>
    <t xml:space="preserve">Распределение  субвенций бюджетам муниципальных районов (муниципальных округов, городских округов)  на обеспечение сохранности жилых помещений, закрепленных за детьми-сиротами и детьми, оставшимися без попечения родителей </t>
  </si>
  <si>
    <t>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</si>
  <si>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Распределение дотаций на выравнивание бюджетной обеспеченности муниципальных районов (муниципальных округов, городских округов)</t>
  </si>
  <si>
    <t>Распределение дотаций на поддержку мер по обеспечению сбалансированности бюджетов муниципальных районов (муниципальных округов, городских округов)</t>
  </si>
  <si>
    <t>Распределение субвенций бюджетам муниципальных районов (муниципальных округов, городских округов) на 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</si>
  <si>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Распределение иных межбюджетных трансфертов бюджетам муниципальных районов (муниципальных округов, городских округов) на 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</t>
  </si>
  <si>
    <r>
      <t>Распределение субсидий бюджетам муниципальных районов (муниципальных округов, городских округов)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в рамках регионального проекта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"Современная школа (Брянская область)" государственной программы "Развитие образования и науки Брянской области"</t>
    </r>
  </si>
  <si>
    <t>16 1 Е1 51870</t>
  </si>
  <si>
    <t>16 4 02 14900</t>
  </si>
  <si>
    <t>16 4 02 14910</t>
  </si>
  <si>
    <r>
      <t>Распределение субсидий бюджетам муниципальных районов (муниципальных округов, городских округов) на создание новых мест в образовательных организациях различных типов для реализации дополнительных общеразвивающих программ всех направленностей в рамках регионального проекта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"Успех каждого ребенка (Брянская область)" государственной программы "Развитие образования и науки Брянской области"</t>
    </r>
  </si>
  <si>
    <t>16 1 Е2 54910</t>
  </si>
  <si>
    <t>16 4 07 14790</t>
  </si>
  <si>
    <t xml:space="preserve">Распределение субсидий бюджетам муниципальных районов (муниципальных округов, городских округов) на реализацию мероприятий по  проведению оздоровительной кампании  детей в рамках государственной программы  "Развитие образования и науки Брянской области" </t>
  </si>
  <si>
    <t>Распределение субсидий бюджетам муниципальных районов (муниципальных округов, городских округов) на капитальный ремонт кровель муниципальных образовательных организаций в рамках государственной программы "Развитие образования и науки Брянской области"</t>
  </si>
  <si>
    <t>16 4 04 14850</t>
  </si>
  <si>
    <t>Распределение субсидий бюджетам муниципальных районов (муниципальных округов, городских округов) на замену оконных блоков муниципальных образовательных организаций Брянской области в рамках государственной программы "Развитие образования и науки Брянской области"</t>
  </si>
  <si>
    <t>16 4 04 14860</t>
  </si>
  <si>
    <t>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 в рамках государственной программы "Развитие образования и науки Брянской области"</t>
  </si>
  <si>
    <t>16 4 04 14880</t>
  </si>
  <si>
    <t>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</t>
  </si>
  <si>
    <t>16 4 02 R3040</t>
  </si>
  <si>
    <r>
      <t>Распределение субсидий бюджетам муниципальных районов (муниципальных округов, городских округов) на создание детских технопарков "Кванториум" в рамках регионального проекта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"Современная школа (Брянская область)" государственной программы "Развитие образования и науки Брянской области"</t>
    </r>
  </si>
  <si>
    <t>16 1 Е1 51730</t>
  </si>
  <si>
    <t>Таблица  2.11</t>
  </si>
  <si>
    <t>Распределение субсидий бюджетам муниципальных образований на развитие сети учреждений культурно-досугового типа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</si>
  <si>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Таблица  2.12</t>
  </si>
  <si>
    <t>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t>
  </si>
  <si>
    <t>Таблица  2.13</t>
  </si>
  <si>
    <t>Таблица  2.14</t>
  </si>
  <si>
    <r>
      <t xml:space="preserve">Распределение субсидий бюджетам муниципальных районов (муниципальных округов, городских округов) на техническое оснащение муниципальных музеев в рамках регионального проекта 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"Культурная среда (Брянская область)" государственной программы "Развитие культуры и туризма в Брянской области"</t>
    </r>
  </si>
  <si>
    <t>Таблица  2.15</t>
  </si>
  <si>
    <t>Таблица  2.16</t>
  </si>
  <si>
    <t>Таблица  2.17</t>
  </si>
  <si>
    <t>Таблица  2.18</t>
  </si>
  <si>
    <t>Таблица  2.19</t>
  </si>
  <si>
    <t>Таблица  2.20</t>
  </si>
  <si>
    <t>Таблица  2.21</t>
  </si>
  <si>
    <t>Таблица  2.22</t>
  </si>
  <si>
    <t>Таблица  2.23</t>
  </si>
  <si>
    <t>Таблица  2.24</t>
  </si>
  <si>
    <t>Таблица  2.25</t>
  </si>
  <si>
    <t>Таблица  2.26</t>
  </si>
  <si>
    <t>Таблица  2.27</t>
  </si>
  <si>
    <t>Таблица  2.28</t>
  </si>
  <si>
    <t>Таблица  2.29</t>
  </si>
  <si>
    <t>Таблица  2.30</t>
  </si>
  <si>
    <t>Таблица  2.31</t>
  </si>
  <si>
    <t>Таблица  2.32</t>
  </si>
  <si>
    <t>Таблица  2.34</t>
  </si>
  <si>
    <t>Таблица  2.33</t>
  </si>
  <si>
    <t>Таблица  2.35</t>
  </si>
  <si>
    <t>Таблица  2.36</t>
  </si>
  <si>
    <t>Таблица  2.37</t>
  </si>
  <si>
    <t>Таблица  2.38</t>
  </si>
  <si>
    <t>Таблица  2.39</t>
  </si>
  <si>
    <t>Таблица  2.40</t>
  </si>
  <si>
    <t>Таблица  2.41</t>
  </si>
  <si>
    <t>Таблица  2.42</t>
  </si>
  <si>
    <t>Таблица  2.43</t>
  </si>
  <si>
    <t>Таблица  2.44</t>
  </si>
  <si>
    <t>Таблица  2.45</t>
  </si>
  <si>
    <t>Таблица  2.46</t>
  </si>
  <si>
    <t>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</t>
  </si>
  <si>
    <t>Распределение субсидий бюджетам муниципальных районов (муниципальных округов, городских округов) на государственную поддержку отрасли культуры с целью реализации мероприятий по модернизации библиотек в части комплектования книжных фондов в рамках государственной программы «Развитие культуры и туризма в Брянской области»</t>
  </si>
  <si>
    <r>
      <t xml:space="preserve">Распределение субсидий  бюджетам муниципальных образований на оснащение объектов спортивной инфраструктуры спортивно-технологическим оборудованием в рамках регионального проекта 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"Спорт-норма жизни (Брянская область)" подпрограммы "Развитие спорта высших достижений и системы подготовки спортивного резерва"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государственной программы "Развитие физической культуры и спорта Брянской области"</t>
    </r>
  </si>
  <si>
    <t xml:space="preserve">Распределение субсидий бюджетам муниципальных образований на сохранение, использование, популяризацию и государственную охрану объектов культурного наследия в рамках подпрограммы "Охрана и сохранение историко-культурного наследия Брянской области"
государственной программы "Развитие культуры и туризма в Брянской области" </t>
  </si>
  <si>
    <t>19 4 03 11270</t>
  </si>
  <si>
    <t>19 4 04 11270</t>
  </si>
  <si>
    <t>19 4 05 11270</t>
  </si>
  <si>
    <t>19 4 12 11270</t>
  </si>
  <si>
    <t>19 4 1311270</t>
  </si>
  <si>
    <t>19 4 14 11270</t>
  </si>
  <si>
    <t>Распределение субсидий бюджетам муниципальных образований на развитие сети учреждений культурно-досугового типа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(строительство центров культурного развития)</t>
  </si>
  <si>
    <t>Брянский муниципальный район</t>
  </si>
  <si>
    <t>Дубровский муниципальный район</t>
  </si>
  <si>
    <t>Распределение субсидий бюджетам муниципальных районов (муниципальных округов, городских округов) на создание цифровой образовательной среды в общеобразовательных организациях Брянской области  в рамках государственной программы "Развитие образования и науки Брянской области"</t>
  </si>
  <si>
    <t>Климовское городское поселение Климовского муниципального района</t>
  </si>
  <si>
    <t>Распределение субсидий бюджетам муниципальных районов (муниципальных округов, городских округов)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</si>
  <si>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r>
      <t>Распределение субвенций бюджетам муниципальных округов, городских округов и поселений на осуществление отдельных государственных полномочий по обеспечению жилыми помещениями граждан, уволенных с военной службы (службы), и приравненных к ним лиц</t>
    </r>
    <r>
      <rPr>
        <b/>
        <i/>
        <sz val="12"/>
        <rFont val="Times New Roman"/>
        <family val="1"/>
        <charset val="204"/>
      </rPr>
      <t xml:space="preserve"> </t>
    </r>
  </si>
  <si>
    <t>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</t>
  </si>
  <si>
    <t>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"Обеспечение устойчивого сокращения непригодного для проживания жилищного фонда (Брянская область)" государственной программы "Развитие топливно-энергетического комплекса и жилищно-коммунального хозяйства Брянской области"</t>
  </si>
  <si>
    <t>Распределение субвенций бюджетам муниципальных районов (муниципальных округов, городских  округов) на осуществление отдельных 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</t>
  </si>
  <si>
    <r>
      <t xml:space="preserve">Распределение субсидий  бюджетам муниципальных районов (муниципальных округов, городских округов) на обеспечение жильем тренеров, тренеров-преподавателей учреждений физической культуры и спорта Брянской области в рамках подпрограммы </t>
    </r>
    <r>
      <rPr>
        <b/>
        <sz val="12"/>
        <rFont val="Times New Roman"/>
        <family val="1"/>
        <charset val="204"/>
      </rPr>
      <t xml:space="preserve">"Обеспечение жильем тренеров, тренеров-преподавателей государственных и муниципальных учреждений физической культуры и спорта Брянской области" </t>
    </r>
    <r>
      <rPr>
        <b/>
        <sz val="12"/>
        <rFont val="Times New Roman"/>
        <family val="1"/>
        <charset val="204"/>
      </rPr>
      <t>государственной программы "Развитие физической культуры и спорта Брянской области"</t>
    </r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</si>
  <si>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</si>
  <si>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</t>
  </si>
  <si>
    <t>19 1 F1 50210</t>
  </si>
  <si>
    <t>Распределение субвенций бюджетам муниципальных районов (муниципальных округов, городских округов) на осуществления отдельных полномочий в сфере образования</t>
  </si>
  <si>
    <t>Таблица  2.47</t>
  </si>
  <si>
    <t>15 4 06 R4670</t>
  </si>
  <si>
    <t>15 4 01 R5190</t>
  </si>
  <si>
    <t>15 1 А1 55900</t>
  </si>
  <si>
    <t>15 1 А1 55190</t>
  </si>
  <si>
    <t>15 1 А1 55130</t>
  </si>
  <si>
    <t>Распределение субсидий бюджетам муниципальных образований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</si>
  <si>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>19 1 R1 53890</t>
  </si>
  <si>
    <t>07 2 Б5 R3720</t>
  </si>
  <si>
    <t>Распределение субсидий бюджетам муниципальных образований на развитие транспортной инфраструктуры на сельских территориях в рамках регионального проекта "Развитие транспортной инфраструктуры на сельских территориях" подпрограммы "Создание и развитие инфраструктуры на сельских территориях" государственной программы "Комплексное развитие сельских территорий Брянской области"</t>
  </si>
  <si>
    <t>Распределение субсидий  бюджетам муниципальных образований на развитие и совершенствование сети автомобильных дорог общего пользования местного значения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</si>
  <si>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 xml:space="preserve">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дороги»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</t>
  </si>
  <si>
    <t>Погарский муниципальный район</t>
  </si>
  <si>
    <t>Карачевское городское поселение Карачевского муниципального района</t>
  </si>
  <si>
    <t>Суземский муниципальный район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</si>
  <si>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"Реабилитация населения и территории Брянской области, подвергшихся радиационному воздействию вследствие катастрофы на Чернобыльской АЭС"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</si>
  <si>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</t>
  </si>
  <si>
    <t>Севское городское поселение Сквского муниципального района</t>
  </si>
  <si>
    <t>Климовский муниципальный район</t>
  </si>
  <si>
    <t>Навлинское городское поселение Навлинского муниципального района</t>
  </si>
  <si>
    <t>Таблица  2.52</t>
  </si>
  <si>
    <t>Таблица  2.51</t>
  </si>
  <si>
    <t>Таблица  2.50</t>
  </si>
  <si>
    <t>Таблица  2.49</t>
  </si>
  <si>
    <t>Таблица  2.48</t>
  </si>
  <si>
    <t>Распределение субсидий бюджетам муниципальных образований на финансовое обеспечение дорожной деятельности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</si>
  <si>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1 R1 16260</t>
  </si>
  <si>
    <t>Распределение субсидий бюджетам муниципальных образований на приведение в нормативное состояние автомобильных дорог и искусственных дорожных сооружений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</si>
  <si>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1 R1 53940</t>
  </si>
  <si>
    <t>Почепское городское поселение Почепского муниципального района</t>
  </si>
  <si>
    <t>Суражское городское поселение Суражского муниципального района</t>
  </si>
  <si>
    <t>Распределение субсидий бюджетам муниципальных образований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</si>
  <si>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19 4 08 10181</t>
  </si>
  <si>
    <t>Распределение субсидий бюджетам муниципальных образований на реализацию инвестиционных проектов, одобренных в соответствии с постановлением Правительства Российской Федерации от 19 октября 2020 года № 1704,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</si>
  <si>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19 4 08 10201</t>
  </si>
  <si>
    <t>Распределение субсидий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образования и науки Брянской области"</t>
  </si>
  <si>
    <t>16 4 04 10182</t>
  </si>
  <si>
    <t>16 4 04 10184</t>
  </si>
  <si>
    <t>16 4 04 10185</t>
  </si>
  <si>
    <t>Распределение субсидий бюджетам муниципальных образований на софинансирование объектов капитальных вложений муниципальной собственности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</si>
  <si>
    <t>25 1 Р5 11270</t>
  </si>
  <si>
    <t>511</t>
  </si>
  <si>
    <t>08 4 03 12830</t>
  </si>
  <si>
    <t>Таблица  2.53</t>
  </si>
  <si>
    <t>Распределение субсидии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промышленности, транспорта и связи Брянской области"</t>
  </si>
  <si>
    <t>837</t>
  </si>
  <si>
    <t>37 4 03 10183</t>
  </si>
  <si>
    <t>07 2 Z1 R5760</t>
  </si>
  <si>
    <t>было</t>
  </si>
  <si>
    <t>Симонтовское сельское поселение Мглинского муниципального района</t>
  </si>
  <si>
    <t>Распределение субсидий бюджетам муниципальных образований на обеспечение безопасности гидротехнических сооружений, противопаводковые мероприятия и водохозяйственную деятельность в рамках государственной программы "Охрана окружающей среды, воспроизводство и использование природных ресурсов Брянской области"</t>
  </si>
  <si>
    <t>был</t>
  </si>
  <si>
    <t>19 4 13 11270</t>
  </si>
  <si>
    <r>
      <t xml:space="preserve">Распределение субсидий бюджетам муниципальных образований на проведение ремонта спортивных сооружений в рамках регионального проекта </t>
    </r>
    <r>
      <rPr>
        <b/>
        <sz val="12"/>
        <rFont val="Times New Roman"/>
        <family val="1"/>
        <charset val="204"/>
      </rPr>
      <t>"Спорт-норма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</t>
    </r>
  </si>
  <si>
    <t>Таблица  2.54</t>
  </si>
  <si>
    <t>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  "Развитие образования и науки Брянской области"</t>
  </si>
  <si>
    <t xml:space="preserve"> 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административных правонарушениях</t>
  </si>
  <si>
    <t>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</t>
  </si>
  <si>
    <r>
      <t>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</t>
    </r>
    <r>
      <rPr>
        <b/>
        <i/>
        <sz val="12"/>
        <color rgb="FFFF0000"/>
        <rFont val="Times New Roman"/>
        <family val="1"/>
        <charset val="204"/>
      </rPr>
      <t/>
    </r>
  </si>
  <si>
    <t>Распределение субсидий бюджетам муниципальных образований на обеспечение комплексного развития сельских территорий в рамках регионального проекта "Развитие жилищного строительства на сельских территориях и повышение уровня благоустройства домовладений" подпрограммы "Создание условий для обеспечения доступным и комфортным жильем сельского населения" государственной программы "Комплексное развитие сельских территорий Брянской области"</t>
  </si>
  <si>
    <t>Распределение иных межбюджетных трансфертов бюджетам муниципальных образований на развитие инфраструктуры дорожного хозяйства, обеспечивающей транспортную связанность между центрами экономического роста,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</t>
  </si>
  <si>
    <t>Приложение 10
к Закону Брянской области  
''Об областном бюджете на 2022 год  
и на плановый период 2023 и 2024 годов''</t>
  </si>
  <si>
    <t>Суземское городское поселение Суземского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</si>
</sst>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0&quot;р.&quot;_-;\-* #,##0.00&quot;р.&quot;_-;_-* &quot;-&quot;??&quot;р.&quot;_-;_-@_-"/>
    <numFmt numFmtId="168" formatCode="[$-419]General"/>
    <numFmt numFmtId="169" formatCode="_(&quot;$&quot;* #,##0_);_(&quot;$&quot;* \(#,##0\);_(&quot;$&quot;* &quot;-&quot;_);_(@_)"/>
    <numFmt numFmtId="170" formatCode="_(* #,##0_);_(* \(#,##0\);_(* &quot;-&quot;_);_(@_)"/>
    <numFmt numFmtId="171" formatCode="_(* #,##0.00_);_(* \(#,##0.00\);_(* &quot;-&quot;??_);_(@_)"/>
    <numFmt numFmtId="172" formatCode="#,##0.00\ _₽"/>
    <numFmt numFmtId="173" formatCode="#,##0.00_ ;[Red]\-#,##0.00\ "/>
  </numFmts>
  <fonts count="43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1"/>
      <color rgb="FF000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rgb="FFF5F5DC"/>
      </patternFill>
    </fill>
    <fill>
      <patternFill patternType="solid">
        <fgColor indexed="9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8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23" fillId="28" borderId="0" applyNumberFormat="0" applyBorder="0" applyAlignment="0" applyProtection="0"/>
    <xf numFmtId="0" fontId="27" fillId="29" borderId="10" applyNumberFormat="0" applyAlignment="0" applyProtection="0"/>
    <xf numFmtId="0" fontId="29" fillId="30" borderId="13" applyNumberFormat="0" applyAlignment="0" applyProtection="0"/>
    <xf numFmtId="168" fontId="36" fillId="0" borderId="0"/>
    <xf numFmtId="0" fontId="3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" fillId="0" borderId="1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32" borderId="10" applyNumberFormat="0" applyAlignment="0" applyProtection="0"/>
    <xf numFmtId="0" fontId="28" fillId="0" borderId="12" applyNumberFormat="0" applyFill="0" applyAlignment="0" applyProtection="0"/>
    <xf numFmtId="0" fontId="24" fillId="33" borderId="0" applyNumberFormat="0" applyBorder="0" applyAlignment="0" applyProtection="0"/>
    <xf numFmtId="0" fontId="37" fillId="34" borderId="14" applyNumberFormat="0" applyFont="0" applyAlignment="0" applyProtection="0"/>
    <xf numFmtId="0" fontId="26" fillId="29" borderId="11" applyNumberFormat="0" applyAlignment="0" applyProtection="0"/>
    <xf numFmtId="0" fontId="32" fillId="0" borderId="15" applyNumberFormat="0" applyFill="0" applyAlignment="0" applyProtection="0"/>
    <xf numFmtId="0" fontId="30" fillId="0" borderId="0" applyNumberFormat="0" applyFill="0" applyBorder="0" applyAlignment="0" applyProtection="0"/>
    <xf numFmtId="49" fontId="38" fillId="0" borderId="20">
      <alignment horizontal="center" vertical="top" shrinkToFit="1"/>
    </xf>
    <xf numFmtId="49" fontId="38" fillId="0" borderId="20">
      <alignment horizontal="center" vertical="top" wrapText="1"/>
    </xf>
    <xf numFmtId="164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38" fillId="0" borderId="0">
      <alignment vertical="top" wrapText="1"/>
    </xf>
    <xf numFmtId="0" fontId="18" fillId="0" borderId="0"/>
    <xf numFmtId="9" fontId="3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166" fontId="38" fillId="0" borderId="0" applyFont="0" applyFill="0" applyBorder="0" applyAlignment="0" applyProtection="0"/>
    <xf numFmtId="171" fontId="18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horizontal="right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4" fillId="0" borderId="0" xfId="4" applyNumberFormat="1" applyFont="1" applyFill="1" applyAlignment="1">
      <alignment horizontal="right" vertical="center" wrapText="1"/>
    </xf>
    <xf numFmtId="49" fontId="10" fillId="0" borderId="2" xfId="7" applyNumberFormat="1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4" fontId="12" fillId="3" borderId="4" xfId="7" applyNumberFormat="1" applyFont="1" applyFill="1" applyBorder="1" applyAlignment="1">
      <alignment horizontal="right" vertical="center" wrapText="1"/>
    </xf>
    <xf numFmtId="0" fontId="3" fillId="0" borderId="5" xfId="3" applyNumberFormat="1" applyFont="1" applyFill="1" applyBorder="1" applyAlignment="1">
      <alignment horizontal="center" vertical="center" wrapText="1"/>
    </xf>
    <xf numFmtId="4" fontId="6" fillId="0" borderId="0" xfId="7" applyNumberFormat="1" applyFont="1" applyFill="1" applyAlignment="1">
      <alignment vertical="center" wrapText="1"/>
    </xf>
    <xf numFmtId="0" fontId="4" fillId="0" borderId="5" xfId="2" applyNumberFormat="1" applyFont="1" applyFill="1" applyBorder="1" applyAlignment="1">
      <alignment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13" fillId="0" borderId="5" xfId="1" applyNumberFormat="1" applyFont="1" applyFill="1" applyBorder="1" applyAlignment="1">
      <alignment horizontal="right" vertical="center" wrapText="1"/>
    </xf>
    <xf numFmtId="0" fontId="3" fillId="0" borderId="5" xfId="2" applyNumberFormat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0" fontId="14" fillId="0" borderId="0" xfId="7" applyFont="1" applyFill="1" applyAlignment="1">
      <alignment vertical="center" wrapText="1"/>
    </xf>
    <xf numFmtId="4" fontId="14" fillId="0" borderId="0" xfId="7" applyNumberFormat="1" applyFont="1" applyFill="1" applyAlignment="1">
      <alignment vertical="center" wrapText="1"/>
    </xf>
    <xf numFmtId="4" fontId="5" fillId="0" borderId="0" xfId="7" applyNumberFormat="1" applyFont="1" applyFill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5" fillId="0" borderId="0" xfId="7" applyFont="1" applyFill="1" applyAlignment="1">
      <alignment vertical="center" wrapText="1"/>
    </xf>
    <xf numFmtId="1" fontId="5" fillId="0" borderId="0" xfId="7" applyNumberFormat="1" applyFont="1" applyFill="1" applyAlignment="1">
      <alignment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11" fillId="0" borderId="2" xfId="7" applyFont="1" applyFill="1" applyBorder="1" applyAlignment="1">
      <alignment horizontal="center" vertical="center" wrapText="1"/>
    </xf>
    <xf numFmtId="4" fontId="12" fillId="3" borderId="2" xfId="7" applyNumberFormat="1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vertical="center" wrapText="1"/>
    </xf>
    <xf numFmtId="4" fontId="6" fillId="0" borderId="0" xfId="7" applyNumberFormat="1" applyFont="1" applyFill="1" applyBorder="1" applyAlignment="1">
      <alignment vertical="center" wrapText="1"/>
    </xf>
    <xf numFmtId="49" fontId="10" fillId="0" borderId="16" xfId="7" applyNumberFormat="1" applyFont="1" applyFill="1" applyBorder="1" applyAlignment="1">
      <alignment horizontal="center" vertical="center" wrapText="1"/>
    </xf>
    <xf numFmtId="0" fontId="11" fillId="0" borderId="17" xfId="7" applyFont="1" applyFill="1" applyBorder="1" applyAlignment="1">
      <alignment horizontal="center" vertical="center" wrapText="1"/>
    </xf>
    <xf numFmtId="4" fontId="12" fillId="3" borderId="18" xfId="7" applyNumberFormat="1" applyFont="1" applyFill="1" applyBorder="1" applyAlignment="1">
      <alignment horizontal="right" vertical="center" wrapText="1"/>
    </xf>
    <xf numFmtId="0" fontId="6" fillId="0" borderId="2" xfId="7" applyFont="1" applyFill="1" applyBorder="1" applyAlignment="1">
      <alignment vertical="center" wrapText="1"/>
    </xf>
    <xf numFmtId="4" fontId="34" fillId="4" borderId="19" xfId="0" applyNumberFormat="1" applyFont="1" applyFill="1" applyBorder="1"/>
    <xf numFmtId="4" fontId="34" fillId="4" borderId="2" xfId="0" applyNumberFormat="1" applyFont="1" applyFill="1" applyBorder="1"/>
    <xf numFmtId="4" fontId="35" fillId="4" borderId="2" xfId="0" applyNumberFormat="1" applyFont="1" applyFill="1" applyBorder="1"/>
    <xf numFmtId="4" fontId="35" fillId="4" borderId="19" xfId="0" applyNumberFormat="1" applyFont="1" applyFill="1" applyBorder="1"/>
    <xf numFmtId="0" fontId="4" fillId="0" borderId="0" xfId="16" applyNumberFormat="1" applyFont="1" applyFill="1" applyAlignment="1">
      <alignment horizontal="right" vertical="center" wrapText="1"/>
    </xf>
    <xf numFmtId="0" fontId="3" fillId="0" borderId="5" xfId="8" applyNumberFormat="1" applyFont="1" applyFill="1" applyBorder="1" applyAlignment="1">
      <alignment horizontal="center" vertical="center" wrapText="1"/>
    </xf>
    <xf numFmtId="0" fontId="4" fillId="0" borderId="5" xfId="19" applyNumberFormat="1" applyFont="1" applyFill="1" applyBorder="1" applyAlignment="1">
      <alignment vertical="center" wrapText="1"/>
    </xf>
    <xf numFmtId="172" fontId="39" fillId="0" borderId="2" xfId="0" applyNumberFormat="1" applyFont="1" applyBorder="1"/>
    <xf numFmtId="4" fontId="4" fillId="0" borderId="5" xfId="22" applyNumberFormat="1" applyFont="1" applyFill="1" applyBorder="1" applyAlignment="1">
      <alignment horizontal="right" vertical="center" wrapText="1"/>
    </xf>
    <xf numFmtId="4" fontId="4" fillId="0" borderId="21" xfId="1" applyNumberFormat="1" applyFont="1" applyFill="1" applyBorder="1" applyAlignment="1">
      <alignment horizontal="right" vertical="center" wrapText="1"/>
    </xf>
    <xf numFmtId="0" fontId="3" fillId="0" borderId="6" xfId="2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3" fillId="0" borderId="22" xfId="1" applyNumberFormat="1" applyFont="1" applyFill="1" applyBorder="1" applyAlignment="1">
      <alignment horizontal="right" vertical="center" wrapText="1"/>
    </xf>
    <xf numFmtId="4" fontId="4" fillId="0" borderId="2" xfId="7" applyNumberFormat="1" applyFont="1" applyFill="1" applyBorder="1" applyAlignment="1">
      <alignment vertical="center" wrapText="1"/>
    </xf>
    <xf numFmtId="173" fontId="6" fillId="0" borderId="0" xfId="7" applyNumberFormat="1" applyFont="1" applyFill="1" applyAlignment="1">
      <alignment vertical="center" wrapText="1"/>
    </xf>
    <xf numFmtId="4" fontId="4" fillId="2" borderId="5" xfId="1" applyNumberFormat="1" applyFont="1" applyFill="1" applyBorder="1" applyAlignment="1">
      <alignment horizontal="right" vertical="center" wrapText="1"/>
    </xf>
    <xf numFmtId="4" fontId="39" fillId="0" borderId="2" xfId="0" applyNumberFormat="1" applyFont="1" applyBorder="1"/>
    <xf numFmtId="0" fontId="11" fillId="0" borderId="23" xfId="7" applyFont="1" applyFill="1" applyBorder="1" applyAlignment="1">
      <alignment horizontal="center" vertical="center" wrapText="1"/>
    </xf>
    <xf numFmtId="4" fontId="12" fillId="3" borderId="23" xfId="7" applyNumberFormat="1" applyFont="1" applyFill="1" applyBorder="1" applyAlignment="1">
      <alignment horizontal="right" vertical="center" wrapText="1"/>
    </xf>
    <xf numFmtId="0" fontId="6" fillId="0" borderId="5" xfId="7" applyFont="1" applyFill="1" applyBorder="1" applyAlignment="1">
      <alignment vertical="center" wrapText="1"/>
    </xf>
    <xf numFmtId="4" fontId="6" fillId="0" borderId="5" xfId="7" applyNumberFormat="1" applyFont="1" applyFill="1" applyBorder="1" applyAlignment="1">
      <alignment vertical="center" wrapText="1"/>
    </xf>
    <xf numFmtId="4" fontId="39" fillId="0" borderId="2" xfId="0" applyNumberFormat="1" applyFont="1" applyBorder="1" applyAlignment="1">
      <alignment horizontal="right" vertical="center"/>
    </xf>
    <xf numFmtId="4" fontId="5" fillId="0" borderId="5" xfId="7" applyNumberFormat="1" applyFont="1" applyFill="1" applyBorder="1" applyAlignment="1">
      <alignment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3" fillId="0" borderId="24" xfId="2" applyNumberFormat="1" applyFont="1" applyFill="1" applyBorder="1" applyAlignment="1">
      <alignment vertical="center" wrapText="1"/>
    </xf>
    <xf numFmtId="4" fontId="3" fillId="0" borderId="24" xfId="1" applyNumberFormat="1" applyFont="1" applyFill="1" applyBorder="1" applyAlignment="1">
      <alignment horizontal="right" vertical="center" wrapText="1"/>
    </xf>
    <xf numFmtId="10" fontId="6" fillId="0" borderId="0" xfId="4" applyNumberFormat="1" applyFont="1" applyFill="1" applyAlignment="1">
      <alignment vertical="center" wrapText="1"/>
    </xf>
    <xf numFmtId="0" fontId="13" fillId="0" borderId="5" xfId="2" applyNumberFormat="1" applyFont="1" applyFill="1" applyBorder="1" applyAlignment="1">
      <alignment vertical="center" wrapText="1"/>
    </xf>
    <xf numFmtId="2" fontId="6" fillId="0" borderId="0" xfId="7" applyNumberFormat="1" applyFont="1" applyFill="1" applyAlignment="1">
      <alignment vertical="center" wrapText="1"/>
    </xf>
    <xf numFmtId="0" fontId="13" fillId="2" borderId="5" xfId="2" applyNumberFormat="1" applyFont="1" applyFill="1" applyBorder="1" applyAlignment="1">
      <alignment vertical="center" wrapText="1"/>
    </xf>
    <xf numFmtId="49" fontId="7" fillId="0" borderId="2" xfId="7" applyNumberFormat="1" applyFont="1" applyFill="1" applyBorder="1" applyAlignment="1">
      <alignment horizontal="center" vertical="center" wrapText="1"/>
    </xf>
    <xf numFmtId="4" fontId="7" fillId="0" borderId="2" xfId="7" applyNumberFormat="1" applyFont="1" applyFill="1" applyBorder="1" applyAlignment="1">
      <alignment horizontal="center" vertical="center" wrapText="1"/>
    </xf>
    <xf numFmtId="0" fontId="10" fillId="0" borderId="2" xfId="28" applyFont="1" applyFill="1" applyBorder="1" applyAlignment="1">
      <alignment horizontal="center" vertical="center" wrapText="1"/>
    </xf>
    <xf numFmtId="0" fontId="4" fillId="0" borderId="0" xfId="77" applyNumberFormat="1" applyFont="1" applyFill="1" applyAlignment="1">
      <alignment horizontal="right" vertical="center" wrapText="1"/>
    </xf>
    <xf numFmtId="49" fontId="10" fillId="0" borderId="2" xfId="28" applyNumberFormat="1" applyFont="1" applyFill="1" applyBorder="1" applyAlignment="1">
      <alignment horizontal="center" vertical="center" wrapText="1"/>
    </xf>
    <xf numFmtId="0" fontId="11" fillId="0" borderId="3" xfId="28" applyFont="1" applyFill="1" applyBorder="1" applyAlignment="1">
      <alignment horizontal="center" vertical="center" wrapText="1"/>
    </xf>
    <xf numFmtId="4" fontId="12" fillId="3" borderId="4" xfId="28" applyNumberFormat="1" applyFont="1" applyFill="1" applyBorder="1" applyAlignment="1">
      <alignment horizontal="right" vertical="center" wrapText="1"/>
    </xf>
    <xf numFmtId="0" fontId="3" fillId="0" borderId="5" xfId="73" applyNumberFormat="1" applyFont="1" applyFill="1" applyBorder="1" applyAlignment="1">
      <alignment horizontal="center" vertical="center" wrapText="1"/>
    </xf>
    <xf numFmtId="0" fontId="6" fillId="0" borderId="0" xfId="28" applyFont="1" applyFill="1" applyAlignment="1">
      <alignment vertical="center" wrapText="1"/>
    </xf>
    <xf numFmtId="0" fontId="4" fillId="0" borderId="5" xfId="79" applyNumberFormat="1" applyFont="1" applyFill="1" applyBorder="1" applyAlignment="1">
      <alignment vertical="center" wrapText="1"/>
    </xf>
    <xf numFmtId="4" fontId="35" fillId="2" borderId="20" xfId="80" applyNumberFormat="1" applyFont="1" applyFill="1" applyBorder="1" applyAlignment="1">
      <alignment horizontal="center" vertical="center" wrapText="1"/>
    </xf>
    <xf numFmtId="4" fontId="35" fillId="2" borderId="25" xfId="80" applyNumberFormat="1" applyFont="1" applyFill="1" applyBorder="1" applyAlignment="1">
      <alignment horizontal="center" vertical="center" wrapText="1"/>
    </xf>
    <xf numFmtId="4" fontId="35" fillId="2" borderId="2" xfId="80" applyNumberFormat="1" applyFont="1" applyFill="1" applyBorder="1" applyAlignment="1">
      <alignment horizontal="center" vertical="center" wrapText="1"/>
    </xf>
    <xf numFmtId="0" fontId="3" fillId="0" borderId="5" xfId="79" applyNumberFormat="1" applyFont="1" applyFill="1" applyBorder="1" applyAlignment="1">
      <alignment vertical="center" wrapText="1"/>
    </xf>
    <xf numFmtId="4" fontId="3" fillId="0" borderId="5" xfId="81" applyNumberFormat="1" applyFont="1" applyFill="1" applyBorder="1" applyAlignment="1">
      <alignment horizontal="center" vertical="center" wrapText="1"/>
    </xf>
    <xf numFmtId="4" fontId="35" fillId="2" borderId="2" xfId="79" applyNumberFormat="1" applyFont="1" applyFill="1" applyBorder="1" applyAlignment="1">
      <alignment horizontal="center" vertical="center" wrapText="1"/>
    </xf>
    <xf numFmtId="4" fontId="35" fillId="2" borderId="26" xfId="80" applyNumberFormat="1" applyFont="1" applyFill="1" applyBorder="1" applyAlignment="1">
      <alignment horizontal="center" vertical="center" wrapText="1"/>
    </xf>
    <xf numFmtId="4" fontId="35" fillId="0" borderId="20" xfId="81" applyNumberFormat="1" applyFont="1" applyFill="1" applyBorder="1" applyAlignment="1">
      <alignment horizontal="center" vertical="center" wrapText="1"/>
    </xf>
    <xf numFmtId="4" fontId="4" fillId="0" borderId="5" xfId="81" applyNumberFormat="1" applyFont="1" applyFill="1" applyBorder="1" applyAlignment="1">
      <alignment horizontal="right" vertical="center" wrapText="1"/>
    </xf>
    <xf numFmtId="4" fontId="3" fillId="0" borderId="5" xfId="8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 wrapText="1"/>
    </xf>
    <xf numFmtId="4" fontId="42" fillId="0" borderId="0" xfId="7" applyNumberFormat="1" applyFont="1" applyFill="1" applyAlignment="1">
      <alignment vertical="center" wrapText="1"/>
    </xf>
    <xf numFmtId="4" fontId="6" fillId="0" borderId="0" xfId="28" applyNumberFormat="1" applyFont="1" applyFill="1" applyAlignment="1">
      <alignment vertical="center" wrapText="1"/>
    </xf>
    <xf numFmtId="2" fontId="6" fillId="0" borderId="0" xfId="28" applyNumberFormat="1" applyFont="1" applyFill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10" fillId="0" borderId="27" xfId="7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right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7" applyFont="1" applyFill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 wrapText="1"/>
    </xf>
    <xf numFmtId="0" fontId="16" fillId="0" borderId="0" xfId="7" applyFont="1" applyFill="1" applyBorder="1" applyAlignment="1">
      <alignment horizontal="center" vertical="center" wrapText="1"/>
    </xf>
    <xf numFmtId="0" fontId="8" fillId="2" borderId="0" xfId="7" applyFont="1" applyFill="1" applyBorder="1" applyAlignment="1">
      <alignment horizontal="center" vertical="center" wrapText="1"/>
    </xf>
    <xf numFmtId="0" fontId="16" fillId="0" borderId="0" xfId="28" applyFont="1" applyFill="1" applyBorder="1" applyAlignment="1">
      <alignment horizontal="center" vertical="center" wrapText="1"/>
    </xf>
    <xf numFmtId="0" fontId="8" fillId="2" borderId="0" xfId="28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center" wrapText="1"/>
    </xf>
    <xf numFmtId="0" fontId="40" fillId="2" borderId="0" xfId="7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top" wrapText="1"/>
    </xf>
    <xf numFmtId="0" fontId="4" fillId="0" borderId="0" xfId="5" applyFont="1" applyFill="1" applyBorder="1" applyAlignment="1">
      <alignment horizontal="right" vertical="center" wrapText="1"/>
    </xf>
    <xf numFmtId="0" fontId="13" fillId="0" borderId="3" xfId="2" applyNumberFormat="1" applyFont="1" applyFill="1" applyBorder="1" applyAlignment="1">
      <alignment vertical="center" wrapText="1"/>
    </xf>
    <xf numFmtId="0" fontId="13" fillId="0" borderId="2" xfId="2" applyNumberFormat="1" applyFont="1" applyFill="1" applyBorder="1" applyAlignment="1">
      <alignment vertical="center" wrapText="1"/>
    </xf>
    <xf numFmtId="0" fontId="7" fillId="0" borderId="27" xfId="7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vertical="center" wrapText="1"/>
    </xf>
    <xf numFmtId="0" fontId="3" fillId="0" borderId="2" xfId="2" applyNumberFormat="1" applyFont="1" applyFill="1" applyBorder="1" applyAlignment="1">
      <alignment vertical="center" wrapText="1"/>
    </xf>
    <xf numFmtId="49" fontId="10" fillId="0" borderId="27" xfId="7" applyNumberFormat="1" applyFont="1" applyFill="1" applyBorder="1" applyAlignment="1">
      <alignment horizontal="center" vertical="center" wrapText="1"/>
    </xf>
  </cellXfs>
  <cellStyles count="82"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60% - Accent1" xfId="41"/>
    <cellStyle name="60% - Accent2" xfId="42"/>
    <cellStyle name="60% - Accent3" xfId="43"/>
    <cellStyle name="60% - Accent4" xfId="44"/>
    <cellStyle name="60% - Accent5" xfId="45"/>
    <cellStyle name="60% - Accent6" xfId="46"/>
    <cellStyle name="Accent1" xfId="47"/>
    <cellStyle name="Accent2" xfId="48"/>
    <cellStyle name="Accent3" xfId="49"/>
    <cellStyle name="Accent4" xfId="50"/>
    <cellStyle name="Accent5" xfId="51"/>
    <cellStyle name="Accent6" xfId="52"/>
    <cellStyle name="Bad" xfId="53"/>
    <cellStyle name="Calculation" xfId="54"/>
    <cellStyle name="Check Cell" xfId="55"/>
    <cellStyle name="Excel Built-in Normal" xfId="56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put" xfId="63"/>
    <cellStyle name="Linked Cell" xfId="64"/>
    <cellStyle name="Neutral" xfId="65"/>
    <cellStyle name="Note" xfId="66"/>
    <cellStyle name="Output" xfId="67"/>
    <cellStyle name="Title" xfId="27"/>
    <cellStyle name="Total" xfId="68"/>
    <cellStyle name="Warning Text" xfId="69"/>
    <cellStyle name="xl25" xfId="70"/>
    <cellStyle name="xl30" xfId="71"/>
    <cellStyle name="Денежный [0]" xfId="3" builtinId="7"/>
    <cellStyle name="Денежный [0] 2" xfId="8"/>
    <cellStyle name="Денежный [0] 3" xfId="9"/>
    <cellStyle name="Денежный [0] 4" xfId="10"/>
    <cellStyle name="Денежный [0] 4 2" xfId="72"/>
    <cellStyle name="Денежный [0] 5" xfId="73"/>
    <cellStyle name="Денежный 2" xfId="11"/>
    <cellStyle name="Денежный 3" xfId="12"/>
    <cellStyle name="Денежный 4" xfId="13"/>
    <cellStyle name="Денежный 5" xfId="14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2 2" xfId="28"/>
    <cellStyle name="Обычный 2_2019 10 10 Распределение МБТ 2020-2022" xfId="74"/>
    <cellStyle name="Обычный 3" xfId="15"/>
    <cellStyle name="Обычный 4" xfId="75"/>
    <cellStyle name="Процентный" xfId="4" builtinId="5"/>
    <cellStyle name="Процентный 2" xfId="16"/>
    <cellStyle name="Процентный 3" xfId="17"/>
    <cellStyle name="Процентный 4" xfId="18"/>
    <cellStyle name="Процентный 4 2" xfId="76"/>
    <cellStyle name="Процентный 5" xfId="77"/>
    <cellStyle name="Финансовый" xfId="1" builtinId="3"/>
    <cellStyle name="Финансовый [0]" xfId="2" builtinId="6"/>
    <cellStyle name="Финансовый [0] 2" xfId="19"/>
    <cellStyle name="Финансовый [0] 3" xfId="20"/>
    <cellStyle name="Финансовый [0] 4" xfId="21"/>
    <cellStyle name="Финансовый [0] 4 2" xfId="78"/>
    <cellStyle name="Финансовый [0] 5" xfId="79"/>
    <cellStyle name="Финансовый 2" xfId="22"/>
    <cellStyle name="Финансовый 3" xfId="23"/>
    <cellStyle name="Финансовый 4" xfId="24"/>
    <cellStyle name="Финансовый 5" xfId="25"/>
    <cellStyle name="Финансовый 6" xfId="26"/>
    <cellStyle name="Финансовый 6 2" xfId="80"/>
    <cellStyle name="Финансовый 7" xfId="81"/>
  </cellStyles>
  <dxfs count="0"/>
  <tableStyles count="0" defaultTableStyle="TableStyleMedium2" defaultPivotStyle="PivotStyleLight16"/>
  <colors>
    <mruColors>
      <color rgb="FFFFFF99"/>
      <color rgb="FFFFCCCC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249977111117893"/>
    <pageSetUpPr fitToPage="1"/>
  </sheetPr>
  <dimension ref="A1:L38"/>
  <sheetViews>
    <sheetView view="pageBreakPreview" topLeftCell="A7" zoomScale="115" zoomScaleNormal="100" zoomScaleSheetLayoutView="115" workbookViewId="0">
      <selection activeCell="Y9" sqref="Y9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8.710937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1" width="18.7109375" style="2" hidden="1" customWidth="1"/>
    <col min="12" max="12" width="15.7109375" style="2" hidden="1" customWidth="1"/>
    <col min="13" max="13" width="0" style="2" hidden="1" customWidth="1"/>
    <col min="14" max="16384" width="9.140625" style="2"/>
  </cols>
  <sheetData>
    <row r="1" spans="1:12" ht="81.599999999999994" customHeight="1" x14ac:dyDescent="0.25">
      <c r="A1" s="1"/>
      <c r="B1" s="96" t="s">
        <v>409</v>
      </c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51</v>
      </c>
      <c r="E2" s="97" t="s">
        <v>1</v>
      </c>
      <c r="F2" s="97"/>
      <c r="G2" s="97"/>
      <c r="H2" s="97"/>
      <c r="I2" s="97"/>
      <c r="J2" s="97"/>
      <c r="K2" s="97"/>
      <c r="L2" s="97"/>
    </row>
    <row r="3" spans="1:12" ht="45" customHeight="1" x14ac:dyDescent="0.25">
      <c r="A3" s="98" t="s">
        <v>262</v>
      </c>
      <c r="B3" s="98"/>
      <c r="C3" s="98"/>
      <c r="D3" s="98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8</v>
      </c>
      <c r="F4" s="7" t="s">
        <v>110</v>
      </c>
      <c r="G4" s="7" t="s">
        <v>47</v>
      </c>
      <c r="H4" s="7" t="s">
        <v>48</v>
      </c>
      <c r="I4" s="8" t="s">
        <v>389</v>
      </c>
      <c r="J4" s="9">
        <f>B38</f>
        <v>2512383000</v>
      </c>
      <c r="K4" s="9">
        <f t="shared" ref="K4:L4" si="0">C38</f>
        <v>2512383000</v>
      </c>
      <c r="L4" s="9">
        <f t="shared" si="0"/>
        <v>2512383000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2512383000</v>
      </c>
      <c r="K5" s="19">
        <v>2512383000</v>
      </c>
      <c r="L5" s="19">
        <v>2512383000</v>
      </c>
    </row>
    <row r="6" spans="1:12" ht="15" customHeight="1" x14ac:dyDescent="0.25">
      <c r="A6" s="12" t="s">
        <v>14</v>
      </c>
      <c r="B6" s="13">
        <v>917355000</v>
      </c>
      <c r="C6" s="13">
        <v>791129000</v>
      </c>
      <c r="D6" s="13">
        <v>804825000</v>
      </c>
      <c r="E6" s="11"/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38618000</v>
      </c>
      <c r="C7" s="13">
        <v>9392000</v>
      </c>
      <c r="D7" s="13">
        <v>4627000</v>
      </c>
    </row>
    <row r="8" spans="1:12" ht="15" customHeight="1" x14ac:dyDescent="0.25">
      <c r="A8" s="12" t="s">
        <v>16</v>
      </c>
      <c r="B8" s="13">
        <v>144758000</v>
      </c>
      <c r="C8" s="13">
        <v>93155000</v>
      </c>
      <c r="D8" s="13">
        <v>88887000</v>
      </c>
    </row>
    <row r="9" spans="1:12" ht="15" customHeight="1" x14ac:dyDescent="0.25">
      <c r="A9" s="12" t="s">
        <v>17</v>
      </c>
      <c r="B9" s="13">
        <v>33856000</v>
      </c>
      <c r="C9" s="13">
        <v>10259000</v>
      </c>
      <c r="D9" s="13">
        <v>9044000</v>
      </c>
    </row>
    <row r="10" spans="1:12" ht="15" customHeight="1" x14ac:dyDescent="0.25">
      <c r="A10" s="12" t="s">
        <v>18</v>
      </c>
      <c r="B10" s="13">
        <v>33674000</v>
      </c>
      <c r="C10" s="13">
        <v>16151000</v>
      </c>
      <c r="D10" s="13">
        <v>15652000</v>
      </c>
    </row>
    <row r="11" spans="1:12" ht="15" customHeight="1" x14ac:dyDescent="0.25">
      <c r="A11" s="12" t="s">
        <v>19</v>
      </c>
      <c r="B11" s="13">
        <v>45740000</v>
      </c>
      <c r="C11" s="13">
        <v>8070000</v>
      </c>
      <c r="D11" s="13">
        <v>2761000</v>
      </c>
    </row>
    <row r="12" spans="1:12" ht="15" customHeight="1" x14ac:dyDescent="0.25">
      <c r="A12" s="12" t="s">
        <v>20</v>
      </c>
      <c r="B12" s="13">
        <v>13946000</v>
      </c>
      <c r="C12" s="13">
        <v>3318000</v>
      </c>
      <c r="D12" s="13">
        <v>8540000</v>
      </c>
    </row>
    <row r="13" spans="1:12" ht="15" customHeight="1" x14ac:dyDescent="0.25">
      <c r="A13" s="12" t="s">
        <v>21</v>
      </c>
      <c r="B13" s="13">
        <v>15786000</v>
      </c>
      <c r="C13" s="13">
        <v>6362000</v>
      </c>
      <c r="D13" s="13">
        <v>4581000</v>
      </c>
    </row>
    <row r="14" spans="1:12" ht="15" customHeight="1" x14ac:dyDescent="0.25">
      <c r="A14" s="12" t="s">
        <v>22</v>
      </c>
      <c r="B14" s="14">
        <v>42471000</v>
      </c>
      <c r="C14" s="13">
        <v>22553000</v>
      </c>
      <c r="D14" s="13">
        <v>23028000</v>
      </c>
    </row>
    <row r="15" spans="1:12" ht="15" customHeight="1" x14ac:dyDescent="0.25">
      <c r="A15" s="12" t="s">
        <v>23</v>
      </c>
      <c r="B15" s="13">
        <v>41389000</v>
      </c>
      <c r="C15" s="13">
        <v>13895000</v>
      </c>
      <c r="D15" s="13">
        <v>12726000</v>
      </c>
    </row>
    <row r="16" spans="1:12" ht="15" customHeight="1" x14ac:dyDescent="0.25">
      <c r="A16" s="12" t="s">
        <v>24</v>
      </c>
      <c r="B16" s="13">
        <v>125145000</v>
      </c>
      <c r="C16" s="13">
        <v>44946000</v>
      </c>
      <c r="D16" s="13">
        <v>39962000</v>
      </c>
    </row>
    <row r="17" spans="1:4" ht="15" customHeight="1" x14ac:dyDescent="0.25">
      <c r="A17" s="12" t="s">
        <v>25</v>
      </c>
      <c r="B17" s="13">
        <v>18774000</v>
      </c>
      <c r="C17" s="13">
        <v>3627000</v>
      </c>
      <c r="D17" s="13">
        <v>2928000</v>
      </c>
    </row>
    <row r="18" spans="1:4" ht="15" customHeight="1" x14ac:dyDescent="0.25">
      <c r="A18" s="12" t="s">
        <v>26</v>
      </c>
      <c r="B18" s="13">
        <v>54536000</v>
      </c>
      <c r="C18" s="13">
        <v>14913000</v>
      </c>
      <c r="D18" s="13">
        <v>11864000</v>
      </c>
    </row>
    <row r="19" spans="1:4" ht="15" customHeight="1" x14ac:dyDescent="0.25">
      <c r="A19" s="12" t="s">
        <v>27</v>
      </c>
      <c r="B19" s="13">
        <v>33653000</v>
      </c>
      <c r="C19" s="13">
        <v>13437000</v>
      </c>
      <c r="D19" s="13">
        <v>12616000</v>
      </c>
    </row>
    <row r="20" spans="1:4" ht="15" customHeight="1" x14ac:dyDescent="0.25">
      <c r="A20" s="12" t="s">
        <v>28</v>
      </c>
      <c r="B20" s="13">
        <v>54234000</v>
      </c>
      <c r="C20" s="13">
        <v>9084000</v>
      </c>
      <c r="D20" s="13">
        <v>5224000</v>
      </c>
    </row>
    <row r="21" spans="1:4" ht="15" customHeight="1" x14ac:dyDescent="0.25">
      <c r="A21" s="12" t="s">
        <v>29</v>
      </c>
      <c r="B21" s="13">
        <v>66724000</v>
      </c>
      <c r="C21" s="13">
        <v>34206000</v>
      </c>
      <c r="D21" s="13">
        <v>34667000</v>
      </c>
    </row>
    <row r="22" spans="1:4" ht="15" customHeight="1" x14ac:dyDescent="0.25">
      <c r="A22" s="12" t="s">
        <v>30</v>
      </c>
      <c r="B22" s="13">
        <v>73815000</v>
      </c>
      <c r="C22" s="13">
        <v>25575000</v>
      </c>
      <c r="D22" s="13">
        <v>23694000</v>
      </c>
    </row>
    <row r="23" spans="1:4" ht="15" customHeight="1" x14ac:dyDescent="0.25">
      <c r="A23" s="12" t="s">
        <v>31</v>
      </c>
      <c r="B23" s="13">
        <v>38143000</v>
      </c>
      <c r="C23" s="13">
        <v>9192000</v>
      </c>
      <c r="D23" s="13">
        <v>7752000</v>
      </c>
    </row>
    <row r="24" spans="1:4" ht="15" customHeight="1" x14ac:dyDescent="0.25">
      <c r="A24" s="12" t="s">
        <v>32</v>
      </c>
      <c r="B24" s="13">
        <v>53101000</v>
      </c>
      <c r="C24" s="13">
        <v>14764000</v>
      </c>
      <c r="D24" s="13">
        <v>13427000</v>
      </c>
    </row>
    <row r="25" spans="1:4" ht="15" customHeight="1" x14ac:dyDescent="0.25">
      <c r="A25" s="12" t="s">
        <v>33</v>
      </c>
      <c r="B25" s="13">
        <v>47795000</v>
      </c>
      <c r="C25" s="13">
        <v>23012000</v>
      </c>
      <c r="D25" s="13">
        <v>22299000</v>
      </c>
    </row>
    <row r="26" spans="1:4" ht="15" customHeight="1" x14ac:dyDescent="0.25">
      <c r="A26" s="12" t="s">
        <v>34</v>
      </c>
      <c r="B26" s="13">
        <v>59258000</v>
      </c>
      <c r="C26" s="13">
        <v>19454000</v>
      </c>
      <c r="D26" s="13">
        <v>19697000</v>
      </c>
    </row>
    <row r="27" spans="1:4" ht="15" customHeight="1" x14ac:dyDescent="0.25">
      <c r="A27" s="12" t="s">
        <v>35</v>
      </c>
      <c r="B27" s="13">
        <v>61028000</v>
      </c>
      <c r="C27" s="13">
        <v>15120000</v>
      </c>
      <c r="D27" s="13">
        <v>13617000</v>
      </c>
    </row>
    <row r="28" spans="1:4" ht="15" customHeight="1" x14ac:dyDescent="0.25">
      <c r="A28" s="12" t="s">
        <v>36</v>
      </c>
      <c r="B28" s="13">
        <v>30128000</v>
      </c>
      <c r="C28" s="13">
        <v>4506000</v>
      </c>
      <c r="D28" s="13">
        <v>4295000</v>
      </c>
    </row>
    <row r="29" spans="1:4" ht="15" customHeight="1" x14ac:dyDescent="0.25">
      <c r="A29" s="12" t="s">
        <v>37</v>
      </c>
      <c r="B29" s="13">
        <v>107245000</v>
      </c>
      <c r="C29" s="13">
        <v>43108000</v>
      </c>
      <c r="D29" s="13">
        <v>26602000</v>
      </c>
    </row>
    <row r="30" spans="1:4" ht="15" customHeight="1" x14ac:dyDescent="0.25">
      <c r="A30" s="12" t="s">
        <v>38</v>
      </c>
      <c r="B30" s="13">
        <v>19793000</v>
      </c>
      <c r="C30" s="13">
        <v>8470000</v>
      </c>
      <c r="D30" s="13">
        <v>8285000</v>
      </c>
    </row>
    <row r="31" spans="1:4" ht="15" customHeight="1" x14ac:dyDescent="0.25">
      <c r="A31" s="12" t="s">
        <v>39</v>
      </c>
      <c r="B31" s="13">
        <v>37083000</v>
      </c>
      <c r="C31" s="13">
        <v>12253000</v>
      </c>
      <c r="D31" s="13">
        <v>11198000</v>
      </c>
    </row>
    <row r="32" spans="1:4" ht="15" customHeight="1" x14ac:dyDescent="0.25">
      <c r="A32" s="12" t="s">
        <v>40</v>
      </c>
      <c r="B32" s="13">
        <v>34537000</v>
      </c>
      <c r="C32" s="13">
        <v>19845000</v>
      </c>
      <c r="D32" s="13">
        <v>17092000</v>
      </c>
    </row>
    <row r="33" spans="1:4" ht="15" customHeight="1" x14ac:dyDescent="0.25">
      <c r="A33" s="12" t="s">
        <v>41</v>
      </c>
      <c r="B33" s="13">
        <v>51764000</v>
      </c>
      <c r="C33" s="13">
        <v>22984000</v>
      </c>
      <c r="D33" s="13">
        <v>22263000</v>
      </c>
    </row>
    <row r="34" spans="1:4" ht="15" customHeight="1" x14ac:dyDescent="0.25">
      <c r="A34" s="12" t="s">
        <v>42</v>
      </c>
      <c r="B34" s="13">
        <v>55466000</v>
      </c>
      <c r="C34" s="13">
        <v>7192000</v>
      </c>
      <c r="D34" s="13">
        <v>5260000</v>
      </c>
    </row>
    <row r="35" spans="1:4" ht="15" customHeight="1" x14ac:dyDescent="0.25">
      <c r="A35" s="12" t="s">
        <v>43</v>
      </c>
      <c r="B35" s="13">
        <v>95437000</v>
      </c>
      <c r="C35" s="13">
        <v>40014000</v>
      </c>
      <c r="D35" s="13">
        <v>39215000</v>
      </c>
    </row>
    <row r="36" spans="1:4" ht="15" customHeight="1" x14ac:dyDescent="0.25">
      <c r="A36" s="12" t="s">
        <v>44</v>
      </c>
      <c r="B36" s="13">
        <v>67131000</v>
      </c>
      <c r="C36" s="13">
        <v>16144000</v>
      </c>
      <c r="D36" s="13">
        <v>13453000</v>
      </c>
    </row>
    <row r="37" spans="1:4" ht="15" customHeight="1" x14ac:dyDescent="0.25">
      <c r="A37" s="12" t="s">
        <v>45</v>
      </c>
      <c r="B37" s="13">
        <v>0</v>
      </c>
      <c r="C37" s="13">
        <v>1136253000</v>
      </c>
      <c r="D37" s="13">
        <v>1182302000</v>
      </c>
    </row>
    <row r="38" spans="1:4" ht="19.5" customHeight="1" x14ac:dyDescent="0.25">
      <c r="A38" s="15" t="s">
        <v>46</v>
      </c>
      <c r="B38" s="16">
        <f>SUM(B6:B37)</f>
        <v>2512383000</v>
      </c>
      <c r="C38" s="16">
        <f>SUM(C6:C37)</f>
        <v>2512383000</v>
      </c>
      <c r="D38" s="16">
        <f>SUM(D6:D37)</f>
        <v>2512383000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horizontalDpi="4294967294" verticalDpi="4294967294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  <pageSetUpPr fitToPage="1"/>
  </sheetPr>
  <dimension ref="A1:L21"/>
  <sheetViews>
    <sheetView view="pageBreakPreview" zoomScale="115" zoomScaleNormal="100" zoomScaleSheetLayoutView="115" workbookViewId="0">
      <selection activeCell="D5" sqref="D5"/>
    </sheetView>
  </sheetViews>
  <sheetFormatPr defaultColWidth="9.140625" defaultRowHeight="15" x14ac:dyDescent="0.25"/>
  <cols>
    <col min="1" max="1" width="73.28515625" style="2" customWidth="1"/>
    <col min="2" max="2" width="16" style="2" customWidth="1"/>
    <col min="3" max="3" width="15.42578125" style="2" customWidth="1"/>
    <col min="4" max="4" width="19.5703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85546875" style="2" hidden="1" customWidth="1"/>
    <col min="11" max="11" width="13.5703125" style="2" hidden="1" customWidth="1"/>
    <col min="12" max="12" width="14.42578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200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1.9" customHeight="1" x14ac:dyDescent="0.25">
      <c r="A3" s="102" t="s">
        <v>345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191</v>
      </c>
      <c r="F4" s="7" t="s">
        <v>58</v>
      </c>
      <c r="G4" s="7" t="s">
        <v>49</v>
      </c>
      <c r="H4" s="7" t="s">
        <v>197</v>
      </c>
      <c r="I4" s="8">
        <v>522</v>
      </c>
      <c r="J4" s="9">
        <f>B21</f>
        <v>29450000</v>
      </c>
      <c r="K4" s="9">
        <f>C21</f>
        <v>32587071</v>
      </c>
      <c r="L4" s="9">
        <f>D21</f>
        <v>35055000</v>
      </c>
    </row>
    <row r="5" spans="1:12" ht="48.75" customHeight="1" x14ac:dyDescent="0.25">
      <c r="A5" s="10" t="s">
        <v>10</v>
      </c>
      <c r="B5" s="10" t="s">
        <v>11</v>
      </c>
      <c r="C5" s="23" t="s">
        <v>12</v>
      </c>
      <c r="D5" s="90" t="s">
        <v>13</v>
      </c>
      <c r="J5" s="2">
        <v>29450000</v>
      </c>
      <c r="K5" s="2">
        <v>32587071</v>
      </c>
      <c r="L5" s="2">
        <v>35055000</v>
      </c>
    </row>
    <row r="6" spans="1:12" ht="15.75" x14ac:dyDescent="0.25">
      <c r="A6" s="12" t="s">
        <v>15</v>
      </c>
      <c r="B6" s="13">
        <v>0</v>
      </c>
      <c r="C6" s="13">
        <v>0</v>
      </c>
      <c r="D6" s="94">
        <v>2850000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.75" x14ac:dyDescent="0.25">
      <c r="A7" s="12" t="s">
        <v>113</v>
      </c>
      <c r="B7" s="13">
        <v>4750000</v>
      </c>
      <c r="C7" s="13">
        <v>14250000</v>
      </c>
      <c r="D7" s="13">
        <v>14250000</v>
      </c>
    </row>
    <row r="8" spans="1:12" ht="15.75" x14ac:dyDescent="0.25">
      <c r="A8" s="12" t="s">
        <v>116</v>
      </c>
      <c r="B8" s="13">
        <v>0</v>
      </c>
      <c r="C8" s="13">
        <v>0</v>
      </c>
      <c r="D8" s="13">
        <v>10450000</v>
      </c>
    </row>
    <row r="9" spans="1:12" ht="15.75" x14ac:dyDescent="0.25">
      <c r="A9" s="12" t="s">
        <v>118</v>
      </c>
      <c r="B9" s="13">
        <v>0</v>
      </c>
      <c r="C9" s="13">
        <v>950000</v>
      </c>
      <c r="D9" s="13">
        <v>0</v>
      </c>
    </row>
    <row r="10" spans="1:12" ht="15.75" x14ac:dyDescent="0.25">
      <c r="A10" s="12" t="s">
        <v>21</v>
      </c>
      <c r="B10" s="13">
        <v>8075000</v>
      </c>
      <c r="C10" s="13">
        <v>6650000</v>
      </c>
      <c r="D10" s="13">
        <v>0</v>
      </c>
    </row>
    <row r="11" spans="1:12" ht="15.75" x14ac:dyDescent="0.25">
      <c r="A11" s="12" t="s">
        <v>22</v>
      </c>
      <c r="B11" s="13">
        <v>2375000</v>
      </c>
      <c r="C11" s="13">
        <v>0</v>
      </c>
      <c r="D11" s="13">
        <v>0</v>
      </c>
    </row>
    <row r="12" spans="1:12" ht="15.75" x14ac:dyDescent="0.25">
      <c r="A12" s="12" t="s">
        <v>26</v>
      </c>
      <c r="B12" s="13">
        <v>2850000</v>
      </c>
      <c r="C12" s="13">
        <v>0</v>
      </c>
      <c r="D12" s="13">
        <v>0</v>
      </c>
    </row>
    <row r="13" spans="1:12" ht="18" customHeight="1" x14ac:dyDescent="0.25">
      <c r="A13" s="12" t="s">
        <v>146</v>
      </c>
      <c r="B13" s="13">
        <v>0</v>
      </c>
      <c r="C13" s="13">
        <v>0</v>
      </c>
      <c r="D13" s="13">
        <v>2375000</v>
      </c>
    </row>
    <row r="14" spans="1:12" ht="15.75" x14ac:dyDescent="0.25">
      <c r="A14" s="12" t="s">
        <v>165</v>
      </c>
      <c r="B14" s="13">
        <v>0</v>
      </c>
      <c r="C14" s="13">
        <v>2660000</v>
      </c>
      <c r="D14" s="13">
        <v>0</v>
      </c>
    </row>
    <row r="15" spans="1:12" ht="15.75" x14ac:dyDescent="0.25">
      <c r="A15" s="12" t="s">
        <v>167</v>
      </c>
      <c r="B15" s="13">
        <v>0</v>
      </c>
      <c r="C15" s="13">
        <v>0</v>
      </c>
      <c r="D15" s="13">
        <v>4750000</v>
      </c>
    </row>
    <row r="16" spans="1:12" ht="15.75" x14ac:dyDescent="0.25">
      <c r="A16" s="12" t="s">
        <v>175</v>
      </c>
      <c r="B16" s="13">
        <v>0</v>
      </c>
      <c r="C16" s="13">
        <v>1902071</v>
      </c>
      <c r="D16" s="13">
        <v>0</v>
      </c>
    </row>
    <row r="17" spans="1:4" ht="15.75" x14ac:dyDescent="0.25">
      <c r="A17" s="12" t="s">
        <v>177</v>
      </c>
      <c r="B17" s="13">
        <v>0</v>
      </c>
      <c r="C17" s="13">
        <v>4275000</v>
      </c>
      <c r="D17" s="13">
        <v>0</v>
      </c>
    </row>
    <row r="18" spans="1:4" ht="15.75" x14ac:dyDescent="0.25">
      <c r="A18" s="12" t="s">
        <v>181</v>
      </c>
      <c r="B18" s="13">
        <v>0</v>
      </c>
      <c r="C18" s="13">
        <v>0</v>
      </c>
      <c r="D18" s="13">
        <v>380000</v>
      </c>
    </row>
    <row r="19" spans="1:4" ht="15.75" x14ac:dyDescent="0.25">
      <c r="A19" s="12" t="s">
        <v>188</v>
      </c>
      <c r="B19" s="13">
        <v>11400000</v>
      </c>
      <c r="C19" s="13">
        <v>0</v>
      </c>
      <c r="D19" s="13">
        <v>0</v>
      </c>
    </row>
    <row r="20" spans="1:4" ht="15.75" x14ac:dyDescent="0.25">
      <c r="A20" s="12" t="s">
        <v>189</v>
      </c>
      <c r="B20" s="13">
        <v>0</v>
      </c>
      <c r="C20" s="13">
        <v>1900000</v>
      </c>
      <c r="D20" s="13">
        <v>0</v>
      </c>
    </row>
    <row r="21" spans="1:4" ht="15.75" x14ac:dyDescent="0.25">
      <c r="A21" s="15" t="s">
        <v>46</v>
      </c>
      <c r="B21" s="16">
        <f>SUM(B6:B20)</f>
        <v>29450000</v>
      </c>
      <c r="C21" s="16">
        <f>SUM(C6:C20)</f>
        <v>32587071</v>
      </c>
      <c r="D21" s="16">
        <f>SUM(D6:D20)</f>
        <v>35055000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0" fitToHeight="0" orientation="portrait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0" tint="-0.249977111117893"/>
    <pageSetUpPr fitToPage="1"/>
  </sheetPr>
  <dimension ref="A1:L17"/>
  <sheetViews>
    <sheetView view="pageBreakPreview" zoomScale="115" zoomScaleNormal="100" zoomScaleSheetLayoutView="115" workbookViewId="0">
      <selection activeCell="R22" sqref="R22"/>
    </sheetView>
  </sheetViews>
  <sheetFormatPr defaultColWidth="9.140625" defaultRowHeight="15" x14ac:dyDescent="0.25"/>
  <cols>
    <col min="1" max="1" width="73.28515625" style="2" customWidth="1"/>
    <col min="2" max="2" width="16" style="2" customWidth="1"/>
    <col min="3" max="3" width="15.42578125" style="2" customWidth="1"/>
    <col min="4" max="4" width="19.5703125" style="2" customWidth="1"/>
    <col min="5" max="5" width="19.42578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85546875" style="2" hidden="1" customWidth="1"/>
    <col min="11" max="11" width="13.5703125" style="2" hidden="1" customWidth="1"/>
    <col min="12" max="12" width="14.42578125" style="2" hidden="1" customWidth="1"/>
    <col min="13" max="13" width="0" style="2" hidden="1" customWidth="1"/>
    <col min="14" max="16384" width="9.140625" style="2"/>
  </cols>
  <sheetData>
    <row r="1" spans="1:12" ht="15.75" x14ac:dyDescent="0.25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206</v>
      </c>
      <c r="E2" s="97" t="s">
        <v>1</v>
      </c>
      <c r="F2" s="97"/>
      <c r="G2" s="97"/>
      <c r="H2" s="97"/>
      <c r="I2" s="97"/>
      <c r="J2" s="97"/>
      <c r="K2" s="97"/>
      <c r="L2" s="97"/>
    </row>
    <row r="3" spans="1:12" ht="75" customHeight="1" x14ac:dyDescent="0.25">
      <c r="A3" s="102" t="s">
        <v>344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191</v>
      </c>
      <c r="F4" s="7" t="s">
        <v>58</v>
      </c>
      <c r="G4" s="7" t="s">
        <v>49</v>
      </c>
      <c r="H4" s="7" t="s">
        <v>199</v>
      </c>
      <c r="I4" s="8">
        <v>522</v>
      </c>
      <c r="J4" s="9">
        <f>B17</f>
        <v>381449365.60000002</v>
      </c>
      <c r="K4" s="9">
        <f>C17</f>
        <v>187000000</v>
      </c>
      <c r="L4" s="9">
        <f>D17</f>
        <v>187000000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381449365.60000002</v>
      </c>
      <c r="K5" s="2">
        <v>187000000</v>
      </c>
      <c r="L5" s="2">
        <v>187000000</v>
      </c>
    </row>
    <row r="6" spans="1:12" ht="15" customHeight="1" x14ac:dyDescent="0.25">
      <c r="A6" s="12" t="s">
        <v>113</v>
      </c>
      <c r="B6" s="13">
        <v>0</v>
      </c>
      <c r="C6" s="13">
        <v>0</v>
      </c>
      <c r="D6" s="13">
        <v>50000000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116</v>
      </c>
      <c r="B7" s="13">
        <v>42984657.600000001</v>
      </c>
      <c r="C7" s="13">
        <v>0</v>
      </c>
      <c r="D7" s="13">
        <v>0</v>
      </c>
    </row>
    <row r="8" spans="1:12" ht="15" customHeight="1" x14ac:dyDescent="0.25">
      <c r="A8" s="12" t="s">
        <v>118</v>
      </c>
      <c r="B8" s="13">
        <v>0</v>
      </c>
      <c r="C8" s="13">
        <v>75000000</v>
      </c>
      <c r="D8" s="13">
        <v>0</v>
      </c>
    </row>
    <row r="9" spans="1:12" ht="15.75" x14ac:dyDescent="0.25">
      <c r="A9" s="12" t="s">
        <v>21</v>
      </c>
      <c r="B9" s="13">
        <v>0</v>
      </c>
      <c r="C9" s="13">
        <v>75000000</v>
      </c>
      <c r="D9" s="13">
        <v>0</v>
      </c>
    </row>
    <row r="10" spans="1:12" ht="16.5" customHeight="1" x14ac:dyDescent="0.25">
      <c r="A10" s="12" t="s">
        <v>131</v>
      </c>
      <c r="B10" s="13">
        <v>0</v>
      </c>
      <c r="C10" s="13">
        <v>0</v>
      </c>
      <c r="D10" s="13">
        <v>37000000</v>
      </c>
    </row>
    <row r="11" spans="1:12" ht="24" customHeight="1" x14ac:dyDescent="0.25">
      <c r="A11" s="12" t="s">
        <v>143</v>
      </c>
      <c r="B11" s="13">
        <v>0</v>
      </c>
      <c r="C11" s="13">
        <v>0</v>
      </c>
      <c r="D11" s="13">
        <v>50000000</v>
      </c>
    </row>
    <row r="12" spans="1:12" ht="15.75" x14ac:dyDescent="0.25">
      <c r="A12" s="12" t="s">
        <v>160</v>
      </c>
      <c r="B12" s="13">
        <v>123016944</v>
      </c>
      <c r="C12" s="13">
        <v>0</v>
      </c>
      <c r="D12" s="13">
        <v>0</v>
      </c>
    </row>
    <row r="13" spans="1:12" ht="15.75" x14ac:dyDescent="0.25">
      <c r="A13" s="12" t="s">
        <v>164</v>
      </c>
      <c r="B13" s="13">
        <v>0</v>
      </c>
      <c r="C13" s="13">
        <v>37000000</v>
      </c>
      <c r="D13" s="13">
        <v>0</v>
      </c>
    </row>
    <row r="14" spans="1:12" ht="15.75" x14ac:dyDescent="0.25">
      <c r="A14" s="12" t="s">
        <v>172</v>
      </c>
      <c r="B14" s="13">
        <v>0</v>
      </c>
      <c r="C14" s="13">
        <v>0</v>
      </c>
      <c r="D14" s="13">
        <v>50000000</v>
      </c>
    </row>
    <row r="15" spans="1:12" ht="15.75" x14ac:dyDescent="0.25">
      <c r="A15" s="12" t="s">
        <v>177</v>
      </c>
      <c r="B15" s="13">
        <v>45150099</v>
      </c>
      <c r="C15" s="13">
        <v>0</v>
      </c>
      <c r="D15" s="13">
        <v>0</v>
      </c>
    </row>
    <row r="16" spans="1:12" ht="15.75" x14ac:dyDescent="0.25">
      <c r="A16" s="12" t="s">
        <v>185</v>
      </c>
      <c r="B16" s="13">
        <v>170297665</v>
      </c>
      <c r="C16" s="13">
        <v>0</v>
      </c>
      <c r="D16" s="13">
        <v>0</v>
      </c>
    </row>
    <row r="17" spans="1:4" ht="15.75" x14ac:dyDescent="0.25">
      <c r="A17" s="15" t="s">
        <v>46</v>
      </c>
      <c r="B17" s="16">
        <f>SUM(B6:B16)</f>
        <v>381449365.60000002</v>
      </c>
      <c r="C17" s="16">
        <f>SUM(C6:C16)</f>
        <v>187000000</v>
      </c>
      <c r="D17" s="16">
        <f>SUM(D6:D16)</f>
        <v>187000000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0" fitToHeight="0" orientation="portrait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0" tint="-0.249977111117893"/>
    <pageSetUpPr fitToPage="1"/>
  </sheetPr>
  <dimension ref="A1:L41"/>
  <sheetViews>
    <sheetView view="pageBreakPreview" zoomScale="115" zoomScaleNormal="100" zoomScaleSheetLayoutView="115" workbookViewId="0">
      <selection activeCell="R29" sqref="R29"/>
    </sheetView>
  </sheetViews>
  <sheetFormatPr defaultColWidth="9.140625" defaultRowHeight="15" x14ac:dyDescent="0.25"/>
  <cols>
    <col min="1" max="1" width="76.140625" style="2" customWidth="1"/>
    <col min="2" max="2" width="16" style="2" customWidth="1"/>
    <col min="3" max="3" width="15.42578125" style="2" customWidth="1"/>
    <col min="4" max="4" width="19.5703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85546875" style="2" hidden="1" customWidth="1"/>
    <col min="11" max="11" width="13.5703125" style="2" hidden="1" customWidth="1"/>
    <col min="12" max="12" width="14.425781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205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0.6" customHeight="1" x14ac:dyDescent="0.25">
      <c r="A3" s="102" t="s">
        <v>201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191</v>
      </c>
      <c r="F4" s="7" t="s">
        <v>58</v>
      </c>
      <c r="G4" s="7" t="s">
        <v>9</v>
      </c>
      <c r="H4" s="7" t="s">
        <v>202</v>
      </c>
      <c r="I4" s="8">
        <v>523</v>
      </c>
      <c r="J4" s="9">
        <f>B41</f>
        <v>322848383.99999982</v>
      </c>
      <c r="K4" s="9">
        <f t="shared" ref="K4:L4" si="0">C41</f>
        <v>322848383.99999994</v>
      </c>
      <c r="L4" s="9">
        <f t="shared" si="0"/>
        <v>358720405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322848384</v>
      </c>
      <c r="K5" s="2">
        <v>322848384</v>
      </c>
      <c r="L5" s="2">
        <v>358720405</v>
      </c>
    </row>
    <row r="6" spans="1:12" ht="15" customHeight="1" x14ac:dyDescent="0.25">
      <c r="A6" s="12" t="s">
        <v>14</v>
      </c>
      <c r="B6" s="13">
        <v>146196707.25999999</v>
      </c>
      <c r="C6" s="13">
        <v>146500567.38</v>
      </c>
      <c r="D6" s="13">
        <v>162778398.37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17982803.379999999</v>
      </c>
      <c r="C7" s="13">
        <v>20007031.32</v>
      </c>
      <c r="D7" s="13">
        <v>22230033.460000001</v>
      </c>
    </row>
    <row r="8" spans="1:12" ht="15" customHeight="1" x14ac:dyDescent="0.25">
      <c r="A8" s="12" t="s">
        <v>113</v>
      </c>
      <c r="B8" s="13">
        <v>15184954.109999999</v>
      </c>
      <c r="C8" s="13">
        <v>15116413.970000001</v>
      </c>
      <c r="D8" s="13">
        <v>16796014.510000002</v>
      </c>
    </row>
    <row r="9" spans="1:12" ht="15" customHeight="1" x14ac:dyDescent="0.25">
      <c r="A9" s="12" t="s">
        <v>114</v>
      </c>
      <c r="B9" s="13">
        <v>5133547.1500000004</v>
      </c>
      <c r="C9" s="13">
        <v>5232574.2</v>
      </c>
      <c r="D9" s="13">
        <v>5813970.9800000004</v>
      </c>
    </row>
    <row r="10" spans="1:12" ht="15" customHeight="1" x14ac:dyDescent="0.25">
      <c r="A10" s="12" t="s">
        <v>214</v>
      </c>
      <c r="B10" s="13">
        <v>9219827.4299999997</v>
      </c>
      <c r="C10" s="13">
        <v>9022173.0199999996</v>
      </c>
      <c r="D10" s="13">
        <v>10024636.09</v>
      </c>
    </row>
    <row r="11" spans="1:12" ht="15" customHeight="1" x14ac:dyDescent="0.25">
      <c r="A11" s="12" t="s">
        <v>116</v>
      </c>
      <c r="B11" s="13">
        <v>5565975.7800000003</v>
      </c>
      <c r="C11" s="13">
        <v>5552428.5700000003</v>
      </c>
      <c r="D11" s="13">
        <v>6169364.7000000002</v>
      </c>
    </row>
    <row r="12" spans="1:12" ht="15.75" x14ac:dyDescent="0.25">
      <c r="A12" s="12" t="s">
        <v>119</v>
      </c>
      <c r="B12" s="13">
        <v>3304477.52</v>
      </c>
      <c r="C12" s="13">
        <v>3323741.26</v>
      </c>
      <c r="D12" s="13">
        <v>3693045.62</v>
      </c>
    </row>
    <row r="13" spans="1:12" ht="15.75" x14ac:dyDescent="0.25">
      <c r="A13" s="12" t="s">
        <v>254</v>
      </c>
      <c r="B13" s="13">
        <v>3370793.33</v>
      </c>
      <c r="C13" s="13">
        <v>3560900.99</v>
      </c>
      <c r="D13" s="13">
        <v>3956556.42</v>
      </c>
    </row>
    <row r="14" spans="1:12" ht="15.75" x14ac:dyDescent="0.25">
      <c r="A14" s="12" t="s">
        <v>123</v>
      </c>
      <c r="B14" s="13">
        <v>962923.88</v>
      </c>
      <c r="C14" s="13">
        <v>966369.7</v>
      </c>
      <c r="D14" s="13">
        <v>1073744.04</v>
      </c>
    </row>
    <row r="15" spans="1:12" ht="15.75" x14ac:dyDescent="0.25">
      <c r="A15" s="12" t="s">
        <v>128</v>
      </c>
      <c r="B15" s="13">
        <v>3497323.6</v>
      </c>
      <c r="C15" s="13">
        <v>3447218.59</v>
      </c>
      <c r="D15" s="13">
        <v>3830242.65</v>
      </c>
    </row>
    <row r="16" spans="1:12" ht="15.75" x14ac:dyDescent="0.25">
      <c r="A16" s="12" t="s">
        <v>131</v>
      </c>
      <c r="B16" s="13">
        <v>12095501.060000001</v>
      </c>
      <c r="C16" s="13">
        <v>11220302.449999999</v>
      </c>
      <c r="D16" s="13">
        <v>12467001.970000001</v>
      </c>
      <c r="E16" s="11"/>
      <c r="F16" s="11"/>
      <c r="G16" s="11"/>
    </row>
    <row r="17" spans="1:4" ht="15.75" x14ac:dyDescent="0.25">
      <c r="A17" s="12" t="s">
        <v>132</v>
      </c>
      <c r="B17" s="13">
        <v>1459801.85</v>
      </c>
      <c r="C17" s="13">
        <v>1354174.43</v>
      </c>
      <c r="D17" s="13">
        <v>1504638.17</v>
      </c>
    </row>
    <row r="18" spans="1:4" ht="15.75" x14ac:dyDescent="0.25">
      <c r="A18" s="12" t="s">
        <v>133</v>
      </c>
      <c r="B18" s="13">
        <v>2433003.09</v>
      </c>
      <c r="C18" s="13">
        <v>2256957.39</v>
      </c>
      <c r="D18" s="13">
        <v>2507730.2799999998</v>
      </c>
    </row>
    <row r="19" spans="1:4" ht="15.75" x14ac:dyDescent="0.25">
      <c r="A19" s="12" t="s">
        <v>255</v>
      </c>
      <c r="B19" s="13">
        <v>1459801.85</v>
      </c>
      <c r="C19" s="13">
        <v>1354174.43</v>
      </c>
      <c r="D19" s="13">
        <v>1504638.17</v>
      </c>
    </row>
    <row r="20" spans="1:4" ht="15.75" x14ac:dyDescent="0.25">
      <c r="A20" s="12" t="s">
        <v>140</v>
      </c>
      <c r="B20" s="13">
        <v>1243195.3500000001</v>
      </c>
      <c r="C20" s="13">
        <v>1256938.9099999999</v>
      </c>
      <c r="D20" s="13">
        <v>1396598.7</v>
      </c>
    </row>
    <row r="21" spans="1:4" ht="15.75" x14ac:dyDescent="0.25">
      <c r="A21" s="12" t="s">
        <v>26</v>
      </c>
      <c r="B21" s="13">
        <v>9382944.1300000008</v>
      </c>
      <c r="C21" s="13">
        <v>10030271.84</v>
      </c>
      <c r="D21" s="13">
        <v>11144745.82</v>
      </c>
    </row>
    <row r="22" spans="1:4" ht="15.75" x14ac:dyDescent="0.25">
      <c r="A22" s="12" t="s">
        <v>143</v>
      </c>
      <c r="B22" s="13">
        <v>2106612.73</v>
      </c>
      <c r="C22" s="13">
        <v>2003628.5</v>
      </c>
      <c r="D22" s="13">
        <v>2226253.7599999998</v>
      </c>
    </row>
    <row r="23" spans="1:4" ht="15.75" x14ac:dyDescent="0.25">
      <c r="A23" s="12" t="s">
        <v>146</v>
      </c>
      <c r="B23" s="13">
        <v>8071939.79</v>
      </c>
      <c r="C23" s="13">
        <v>7651152.4000000004</v>
      </c>
      <c r="D23" s="13">
        <v>8501279.9299999997</v>
      </c>
    </row>
    <row r="24" spans="1:4" ht="15.75" x14ac:dyDescent="0.25">
      <c r="A24" s="12" t="s">
        <v>149</v>
      </c>
      <c r="B24" s="13">
        <v>3061802.17</v>
      </c>
      <c r="C24" s="13">
        <v>3043427.05</v>
      </c>
      <c r="D24" s="13">
        <v>3381585.41</v>
      </c>
    </row>
    <row r="25" spans="1:4" ht="15.75" x14ac:dyDescent="0.25">
      <c r="A25" s="12" t="s">
        <v>151</v>
      </c>
      <c r="B25" s="13">
        <v>6357267.3899999997</v>
      </c>
      <c r="C25" s="13">
        <v>6243120.3200000003</v>
      </c>
      <c r="D25" s="13">
        <v>6936799.9400000004</v>
      </c>
    </row>
    <row r="26" spans="1:4" ht="15.75" x14ac:dyDescent="0.25">
      <c r="A26" s="12" t="s">
        <v>256</v>
      </c>
      <c r="B26" s="13">
        <v>1123993.25</v>
      </c>
      <c r="C26" s="13">
        <v>1084102.93</v>
      </c>
      <c r="D26" s="13">
        <v>1204558.74</v>
      </c>
    </row>
    <row r="27" spans="1:4" ht="15.75" x14ac:dyDescent="0.25">
      <c r="A27" s="12" t="s">
        <v>257</v>
      </c>
      <c r="B27" s="13">
        <v>3307072.55</v>
      </c>
      <c r="C27" s="13">
        <v>3275234.59</v>
      </c>
      <c r="D27" s="13">
        <v>3639149.32</v>
      </c>
    </row>
    <row r="28" spans="1:4" ht="15.6" customHeight="1" x14ac:dyDescent="0.25">
      <c r="A28" s="12" t="s">
        <v>259</v>
      </c>
      <c r="B28" s="13">
        <v>2353048.58</v>
      </c>
      <c r="C28" s="13">
        <v>2336116.9</v>
      </c>
      <c r="D28" s="13">
        <v>2595685.2799999998</v>
      </c>
    </row>
    <row r="29" spans="1:4" ht="15.75" x14ac:dyDescent="0.25">
      <c r="A29" s="12" t="s">
        <v>160</v>
      </c>
      <c r="B29" s="13">
        <v>2085538.82</v>
      </c>
      <c r="C29" s="13">
        <v>2183585.9300000002</v>
      </c>
      <c r="D29" s="13">
        <v>2426206.44</v>
      </c>
    </row>
    <row r="30" spans="1:4" ht="15.75" x14ac:dyDescent="0.25">
      <c r="A30" s="12" t="s">
        <v>164</v>
      </c>
      <c r="B30" s="13">
        <v>3905135.81</v>
      </c>
      <c r="C30" s="13">
        <v>3855085.43</v>
      </c>
      <c r="D30" s="13">
        <v>4283427.99</v>
      </c>
    </row>
    <row r="31" spans="1:4" ht="15.75" x14ac:dyDescent="0.25">
      <c r="A31" s="12" t="s">
        <v>165</v>
      </c>
      <c r="B31" s="13">
        <v>4577889.24</v>
      </c>
      <c r="C31" s="13">
        <v>4746880.46</v>
      </c>
      <c r="D31" s="13">
        <v>5274311.3</v>
      </c>
    </row>
    <row r="32" spans="1:4" ht="15.75" x14ac:dyDescent="0.25">
      <c r="A32" s="12" t="s">
        <v>168</v>
      </c>
      <c r="B32" s="13">
        <v>5214105.1500000004</v>
      </c>
      <c r="C32" s="13">
        <v>5038110.5199999996</v>
      </c>
      <c r="D32" s="13">
        <v>5597900.2300000004</v>
      </c>
    </row>
    <row r="33" spans="1:7" ht="19.5" customHeight="1" x14ac:dyDescent="0.25">
      <c r="A33" s="12" t="s">
        <v>258</v>
      </c>
      <c r="B33" s="13">
        <v>1862733.39</v>
      </c>
      <c r="C33" s="13">
        <v>1797851.18</v>
      </c>
      <c r="D33" s="13">
        <v>1997612.3</v>
      </c>
    </row>
    <row r="34" spans="1:7" ht="15.75" x14ac:dyDescent="0.25">
      <c r="A34" s="12" t="s">
        <v>172</v>
      </c>
      <c r="B34" s="13">
        <v>4311462.7699999996</v>
      </c>
      <c r="C34" s="13">
        <v>4728315.2699999996</v>
      </c>
      <c r="D34" s="13">
        <v>5253683.32</v>
      </c>
    </row>
    <row r="35" spans="1:7" ht="15.75" x14ac:dyDescent="0.25">
      <c r="A35" s="12" t="s">
        <v>175</v>
      </c>
      <c r="B35" s="13">
        <v>7884235.21</v>
      </c>
      <c r="C35" s="13">
        <v>6971896.7699999996</v>
      </c>
      <c r="D35" s="13">
        <v>7746551.5</v>
      </c>
    </row>
    <row r="36" spans="1:7" ht="15.75" x14ac:dyDescent="0.25">
      <c r="A36" s="12" t="s">
        <v>177</v>
      </c>
      <c r="B36" s="13">
        <v>4195969.8899999997</v>
      </c>
      <c r="C36" s="13">
        <v>4067561.64</v>
      </c>
      <c r="D36" s="13">
        <v>4519512.66</v>
      </c>
    </row>
    <row r="37" spans="1:7" ht="15.75" x14ac:dyDescent="0.25">
      <c r="A37" s="12" t="s">
        <v>181</v>
      </c>
      <c r="B37" s="13">
        <v>4665641.8899999997</v>
      </c>
      <c r="C37" s="13">
        <v>4782388.62</v>
      </c>
      <c r="D37" s="13">
        <v>5313764.8099999996</v>
      </c>
    </row>
    <row r="38" spans="1:7" ht="15.75" x14ac:dyDescent="0.25">
      <c r="A38" s="12" t="s">
        <v>186</v>
      </c>
      <c r="B38" s="13">
        <v>5754474.7400000002</v>
      </c>
      <c r="C38" s="13">
        <v>5563145.6600000001</v>
      </c>
      <c r="D38" s="13">
        <v>6181272.5800000001</v>
      </c>
      <c r="E38" s="11"/>
      <c r="F38" s="11"/>
      <c r="G38" s="11"/>
    </row>
    <row r="39" spans="1:7" ht="15.6" customHeight="1" x14ac:dyDescent="0.25">
      <c r="A39" s="12" t="s">
        <v>253</v>
      </c>
      <c r="B39" s="13">
        <v>3373312.78</v>
      </c>
      <c r="C39" s="13">
        <v>3261154.35</v>
      </c>
      <c r="D39" s="13">
        <v>3623504.62</v>
      </c>
    </row>
    <row r="40" spans="1:7" ht="15.75" x14ac:dyDescent="0.25">
      <c r="A40" s="12" t="s">
        <v>189</v>
      </c>
      <c r="B40" s="13">
        <v>10142567.08</v>
      </c>
      <c r="C40" s="13">
        <v>10013387.029999999</v>
      </c>
      <c r="D40" s="13">
        <v>11125984.92</v>
      </c>
    </row>
    <row r="41" spans="1:7" ht="15.75" x14ac:dyDescent="0.25">
      <c r="A41" s="15" t="s">
        <v>46</v>
      </c>
      <c r="B41" s="16">
        <f>SUM(B6:B40)</f>
        <v>322848383.99999982</v>
      </c>
      <c r="C41" s="16">
        <f>SUM(C6:C40)</f>
        <v>322848383.99999994</v>
      </c>
      <c r="D41" s="16">
        <f>SUM(D6:D40)</f>
        <v>358720405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68" fitToHeight="0" orientation="portrait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0" tint="-0.249977111117893"/>
    <pageSetUpPr fitToPage="1"/>
  </sheetPr>
  <dimension ref="A1:L47"/>
  <sheetViews>
    <sheetView view="pageBreakPreview" zoomScale="115" zoomScaleNormal="100" zoomScaleSheetLayoutView="115" workbookViewId="0">
      <selection activeCell="V16" sqref="V16"/>
    </sheetView>
  </sheetViews>
  <sheetFormatPr defaultColWidth="9.140625" defaultRowHeight="15" x14ac:dyDescent="0.25"/>
  <cols>
    <col min="1" max="1" width="73.28515625" style="2" customWidth="1"/>
    <col min="2" max="3" width="18.140625" style="2" customWidth="1"/>
    <col min="4" max="4" width="17.285156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85546875" style="2" hidden="1" customWidth="1"/>
    <col min="11" max="11" width="13.5703125" style="2" hidden="1" customWidth="1"/>
    <col min="12" max="12" width="14.42578125" style="2" hidden="1" customWidth="1"/>
    <col min="13" max="14" width="0" style="2" hidden="1" customWidth="1"/>
    <col min="15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284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5.9" customHeight="1" x14ac:dyDescent="0.25">
      <c r="A3" s="102" t="s">
        <v>203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191</v>
      </c>
      <c r="F4" s="7" t="s">
        <v>58</v>
      </c>
      <c r="G4" s="7" t="s">
        <v>58</v>
      </c>
      <c r="H4" s="7" t="s">
        <v>204</v>
      </c>
      <c r="I4" s="8">
        <v>522</v>
      </c>
      <c r="J4" s="9">
        <f>B47</f>
        <v>353020101</v>
      </c>
      <c r="K4" s="9">
        <f t="shared" ref="K4:L4" si="0">C47</f>
        <v>630169595.94999993</v>
      </c>
      <c r="L4" s="9">
        <f t="shared" si="0"/>
        <v>333228686.87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353020101</v>
      </c>
      <c r="K5" s="2">
        <v>630169595.95000005</v>
      </c>
      <c r="L5" s="2">
        <v>333228686.87</v>
      </c>
    </row>
    <row r="6" spans="1:12" ht="15" customHeight="1" x14ac:dyDescent="0.25">
      <c r="A6" s="12" t="s">
        <v>14</v>
      </c>
      <c r="B6" s="13">
        <v>23009117.5</v>
      </c>
      <c r="C6" s="13">
        <v>31151909.899999999</v>
      </c>
      <c r="D6" s="13">
        <v>214584730.66999999</v>
      </c>
      <c r="J6" s="22">
        <f>J5-J4</f>
        <v>0</v>
      </c>
      <c r="K6" s="22">
        <f t="shared" ref="K6:L6" si="1">K5-K4</f>
        <v>0</v>
      </c>
      <c r="L6" s="22">
        <f t="shared" si="1"/>
        <v>0</v>
      </c>
    </row>
    <row r="7" spans="1:12" ht="15" customHeight="1" x14ac:dyDescent="0.25">
      <c r="A7" s="12" t="s">
        <v>113</v>
      </c>
      <c r="B7" s="13">
        <v>0</v>
      </c>
      <c r="C7" s="13">
        <v>82851502.340000004</v>
      </c>
      <c r="D7" s="13">
        <v>15840000</v>
      </c>
    </row>
    <row r="8" spans="1:12" ht="15" customHeight="1" x14ac:dyDescent="0.25">
      <c r="A8" s="12" t="s">
        <v>114</v>
      </c>
      <c r="B8" s="13">
        <v>0</v>
      </c>
      <c r="C8" s="13">
        <v>43742362.630000003</v>
      </c>
      <c r="D8" s="13">
        <v>8910000</v>
      </c>
    </row>
    <row r="9" spans="1:12" ht="15" customHeight="1" x14ac:dyDescent="0.25">
      <c r="A9" s="12" t="s">
        <v>214</v>
      </c>
      <c r="B9" s="13">
        <v>6282260.0599999996</v>
      </c>
      <c r="C9" s="13">
        <v>0</v>
      </c>
      <c r="D9" s="13">
        <v>0</v>
      </c>
    </row>
    <row r="10" spans="1:12" ht="15" customHeight="1" x14ac:dyDescent="0.25">
      <c r="A10" s="12" t="s">
        <v>115</v>
      </c>
      <c r="B10" s="13">
        <v>5465637.5700000003</v>
      </c>
      <c r="C10" s="13">
        <v>9504000</v>
      </c>
      <c r="D10" s="13">
        <v>0</v>
      </c>
    </row>
    <row r="11" spans="1:12" ht="15" customHeight="1" x14ac:dyDescent="0.25">
      <c r="A11" s="12" t="s">
        <v>116</v>
      </c>
      <c r="B11" s="13">
        <v>13860000</v>
      </c>
      <c r="C11" s="13">
        <v>11530454.73</v>
      </c>
      <c r="D11" s="13">
        <v>0</v>
      </c>
    </row>
    <row r="12" spans="1:12" ht="15.75" x14ac:dyDescent="0.25">
      <c r="A12" s="12" t="s">
        <v>118</v>
      </c>
      <c r="B12" s="13">
        <v>13456414.73</v>
      </c>
      <c r="C12" s="13">
        <v>0</v>
      </c>
      <c r="D12" s="13">
        <v>22910956.199999999</v>
      </c>
    </row>
    <row r="13" spans="1:12" ht="15.75" x14ac:dyDescent="0.25">
      <c r="A13" s="12" t="s">
        <v>21</v>
      </c>
      <c r="B13" s="13">
        <v>5717936.4100000001</v>
      </c>
      <c r="C13" s="13">
        <v>29270010.600000001</v>
      </c>
      <c r="D13" s="13">
        <v>0</v>
      </c>
    </row>
    <row r="14" spans="1:12" ht="15.75" x14ac:dyDescent="0.25">
      <c r="A14" s="12" t="s">
        <v>22</v>
      </c>
      <c r="B14" s="13">
        <v>12245850.84</v>
      </c>
      <c r="C14" s="13">
        <v>4950000</v>
      </c>
      <c r="D14" s="13">
        <v>0</v>
      </c>
    </row>
    <row r="15" spans="1:12" ht="15.75" x14ac:dyDescent="0.25">
      <c r="A15" s="12" t="s">
        <v>127</v>
      </c>
      <c r="B15" s="13">
        <v>9244641.3300000001</v>
      </c>
      <c r="C15" s="13">
        <v>0</v>
      </c>
      <c r="D15" s="13">
        <v>0</v>
      </c>
    </row>
    <row r="16" spans="1:12" ht="15.75" x14ac:dyDescent="0.25">
      <c r="A16" s="12" t="s">
        <v>128</v>
      </c>
      <c r="B16" s="13">
        <v>0</v>
      </c>
      <c r="C16" s="13">
        <v>7920000</v>
      </c>
      <c r="D16" s="13">
        <v>0</v>
      </c>
    </row>
    <row r="17" spans="1:7" ht="15.75" x14ac:dyDescent="0.25">
      <c r="A17" s="12" t="s">
        <v>130</v>
      </c>
      <c r="B17" s="13">
        <v>8141957.2300000004</v>
      </c>
      <c r="C17" s="13">
        <v>0</v>
      </c>
      <c r="D17" s="13">
        <v>5940000</v>
      </c>
    </row>
    <row r="18" spans="1:7" ht="24" customHeight="1" x14ac:dyDescent="0.25">
      <c r="A18" s="12" t="s">
        <v>131</v>
      </c>
      <c r="B18" s="13">
        <v>0</v>
      </c>
      <c r="C18" s="13">
        <v>49750000</v>
      </c>
      <c r="D18" s="13">
        <v>0</v>
      </c>
      <c r="E18" s="11"/>
      <c r="F18" s="11"/>
      <c r="G18" s="11"/>
    </row>
    <row r="19" spans="1:7" ht="15.75" x14ac:dyDescent="0.25">
      <c r="A19" s="12" t="s">
        <v>132</v>
      </c>
      <c r="B19" s="13">
        <v>0</v>
      </c>
      <c r="C19" s="13">
        <v>34350746.299999997</v>
      </c>
      <c r="D19" s="13">
        <v>0</v>
      </c>
    </row>
    <row r="20" spans="1:7" ht="24" customHeight="1" x14ac:dyDescent="0.25">
      <c r="A20" s="12" t="s">
        <v>255</v>
      </c>
      <c r="B20" s="13">
        <v>23511277.82</v>
      </c>
      <c r="C20" s="13">
        <v>11880000</v>
      </c>
      <c r="D20" s="13">
        <v>0</v>
      </c>
    </row>
    <row r="21" spans="1:7" ht="15.75" x14ac:dyDescent="0.25">
      <c r="A21" s="12" t="s">
        <v>26</v>
      </c>
      <c r="B21" s="13">
        <v>7454133.46</v>
      </c>
      <c r="C21" s="13">
        <v>0</v>
      </c>
      <c r="D21" s="13">
        <v>0</v>
      </c>
    </row>
    <row r="22" spans="1:7" ht="15.75" x14ac:dyDescent="0.25">
      <c r="A22" s="12" t="s">
        <v>142</v>
      </c>
      <c r="B22" s="13">
        <v>25809286.98</v>
      </c>
      <c r="C22" s="13">
        <v>18810000</v>
      </c>
      <c r="D22" s="13">
        <v>12672000</v>
      </c>
    </row>
    <row r="23" spans="1:7" ht="15.75" x14ac:dyDescent="0.25">
      <c r="A23" s="12" t="s">
        <v>145</v>
      </c>
      <c r="B23" s="13">
        <v>2468497.39</v>
      </c>
      <c r="C23" s="13">
        <v>0</v>
      </c>
      <c r="D23" s="13">
        <v>1782000</v>
      </c>
    </row>
    <row r="24" spans="1:7" ht="15.75" x14ac:dyDescent="0.25">
      <c r="A24" s="12" t="s">
        <v>148</v>
      </c>
      <c r="B24" s="13">
        <v>11733824.51</v>
      </c>
      <c r="C24" s="13">
        <v>20241897.829999998</v>
      </c>
      <c r="D24" s="13">
        <v>3762000</v>
      </c>
    </row>
    <row r="25" spans="1:7" ht="24" customHeight="1" x14ac:dyDescent="0.25">
      <c r="A25" s="12" t="s">
        <v>149</v>
      </c>
      <c r="B25" s="13">
        <v>19629163.02</v>
      </c>
      <c r="C25" s="13">
        <v>11880000</v>
      </c>
      <c r="D25" s="13">
        <v>0</v>
      </c>
    </row>
    <row r="26" spans="1:7" ht="15.75" x14ac:dyDescent="0.25">
      <c r="A26" s="12" t="s">
        <v>150</v>
      </c>
      <c r="B26" s="13">
        <v>19203270.969999999</v>
      </c>
      <c r="C26" s="13">
        <v>13266000</v>
      </c>
      <c r="D26" s="13">
        <v>13266000</v>
      </c>
    </row>
    <row r="27" spans="1:7" ht="21.75" customHeight="1" x14ac:dyDescent="0.25">
      <c r="A27" s="12" t="s">
        <v>151</v>
      </c>
      <c r="B27" s="13">
        <v>20669049.52</v>
      </c>
      <c r="C27" s="13">
        <v>0</v>
      </c>
      <c r="D27" s="13">
        <v>0</v>
      </c>
    </row>
    <row r="28" spans="1:7" ht="15.75" x14ac:dyDescent="0.25">
      <c r="A28" s="12" t="s">
        <v>154</v>
      </c>
      <c r="B28" s="13">
        <v>0</v>
      </c>
      <c r="C28" s="13">
        <v>54655056.469999999</v>
      </c>
      <c r="D28" s="13">
        <v>7326000</v>
      </c>
    </row>
    <row r="29" spans="1:7" ht="15.75" x14ac:dyDescent="0.25">
      <c r="A29" s="12" t="s">
        <v>156</v>
      </c>
      <c r="B29" s="13">
        <v>0</v>
      </c>
      <c r="C29" s="13">
        <v>7425000</v>
      </c>
      <c r="D29" s="13">
        <v>0</v>
      </c>
    </row>
    <row r="30" spans="1:7" ht="15.6" customHeight="1" x14ac:dyDescent="0.25">
      <c r="A30" s="12" t="s">
        <v>257</v>
      </c>
      <c r="B30" s="13">
        <v>0</v>
      </c>
      <c r="C30" s="13">
        <v>26419005.48</v>
      </c>
      <c r="D30" s="13">
        <v>0</v>
      </c>
    </row>
    <row r="31" spans="1:7" ht="15.75" x14ac:dyDescent="0.25">
      <c r="A31" s="12" t="s">
        <v>158</v>
      </c>
      <c r="B31" s="13">
        <v>20369623.219999999</v>
      </c>
      <c r="C31" s="13">
        <v>9504000</v>
      </c>
      <c r="D31" s="13">
        <v>0</v>
      </c>
    </row>
    <row r="32" spans="1:7" ht="15.75" x14ac:dyDescent="0.25">
      <c r="A32" s="12" t="s">
        <v>159</v>
      </c>
      <c r="B32" s="13">
        <v>2452273.04</v>
      </c>
      <c r="C32" s="13">
        <v>2277000</v>
      </c>
      <c r="D32" s="13">
        <v>0</v>
      </c>
    </row>
    <row r="33" spans="1:4" ht="15.75" x14ac:dyDescent="0.25">
      <c r="A33" s="12" t="s">
        <v>165</v>
      </c>
      <c r="B33" s="13">
        <v>7392510.5800000001</v>
      </c>
      <c r="C33" s="13">
        <v>0</v>
      </c>
      <c r="D33" s="13">
        <v>0</v>
      </c>
    </row>
    <row r="34" spans="1:4" ht="15.75" x14ac:dyDescent="0.25">
      <c r="A34" s="12" t="s">
        <v>167</v>
      </c>
      <c r="B34" s="13">
        <v>25930152.960000001</v>
      </c>
      <c r="C34" s="13">
        <v>37813425.310000002</v>
      </c>
      <c r="D34" s="13">
        <v>4950000</v>
      </c>
    </row>
    <row r="35" spans="1:4" ht="15.75" x14ac:dyDescent="0.25">
      <c r="A35" s="12" t="s">
        <v>168</v>
      </c>
      <c r="B35" s="13">
        <v>0</v>
      </c>
      <c r="C35" s="13">
        <v>7128000</v>
      </c>
      <c r="D35" s="13">
        <v>0</v>
      </c>
    </row>
    <row r="36" spans="1:4" ht="15.75" x14ac:dyDescent="0.25">
      <c r="A36" s="12" t="s">
        <v>169</v>
      </c>
      <c r="B36" s="13">
        <v>0</v>
      </c>
      <c r="C36" s="13">
        <v>6138000</v>
      </c>
      <c r="D36" s="13">
        <v>0</v>
      </c>
    </row>
    <row r="37" spans="1:4" ht="15.6" customHeight="1" x14ac:dyDescent="0.25">
      <c r="A37" s="12" t="s">
        <v>258</v>
      </c>
      <c r="B37" s="13">
        <v>16136697.74</v>
      </c>
      <c r="C37" s="13">
        <v>0</v>
      </c>
      <c r="D37" s="13">
        <v>0</v>
      </c>
    </row>
    <row r="38" spans="1:4" ht="15.75" x14ac:dyDescent="0.25">
      <c r="A38" s="12" t="s">
        <v>171</v>
      </c>
      <c r="B38" s="13">
        <v>7426866.7999999998</v>
      </c>
      <c r="C38" s="13">
        <v>0</v>
      </c>
      <c r="D38" s="13">
        <v>0</v>
      </c>
    </row>
    <row r="39" spans="1:4" ht="15.75" x14ac:dyDescent="0.25">
      <c r="A39" s="12" t="s">
        <v>365</v>
      </c>
      <c r="B39" s="13">
        <v>11746159.68</v>
      </c>
      <c r="C39" s="13">
        <v>0</v>
      </c>
      <c r="D39" s="13">
        <v>0</v>
      </c>
    </row>
    <row r="40" spans="1:4" ht="15.75" x14ac:dyDescent="0.25">
      <c r="A40" s="12" t="s">
        <v>175</v>
      </c>
      <c r="B40" s="13">
        <v>0</v>
      </c>
      <c r="C40" s="13">
        <v>7326000</v>
      </c>
      <c r="D40" s="13">
        <v>0</v>
      </c>
    </row>
    <row r="41" spans="1:4" ht="15.75" x14ac:dyDescent="0.25">
      <c r="A41" s="12" t="s">
        <v>176</v>
      </c>
      <c r="B41" s="13">
        <v>5661198.8399999999</v>
      </c>
      <c r="C41" s="13">
        <v>11206800</v>
      </c>
      <c r="D41" s="13">
        <v>3465000</v>
      </c>
    </row>
    <row r="42" spans="1:4" ht="15.75" x14ac:dyDescent="0.25">
      <c r="A42" s="12" t="s">
        <v>180</v>
      </c>
      <c r="B42" s="13">
        <v>0</v>
      </c>
      <c r="C42" s="13">
        <v>0</v>
      </c>
      <c r="D42" s="13">
        <v>2970000</v>
      </c>
    </row>
    <row r="43" spans="1:4" ht="15.75" x14ac:dyDescent="0.25">
      <c r="A43" s="12" t="s">
        <v>181</v>
      </c>
      <c r="B43" s="13">
        <v>0</v>
      </c>
      <c r="C43" s="13">
        <v>9900000</v>
      </c>
      <c r="D43" s="13">
        <v>0</v>
      </c>
    </row>
    <row r="44" spans="1:4" ht="15.75" x14ac:dyDescent="0.25">
      <c r="A44" s="12" t="s">
        <v>185</v>
      </c>
      <c r="B44" s="13">
        <v>0</v>
      </c>
      <c r="C44" s="13">
        <v>12226500</v>
      </c>
      <c r="D44" s="13">
        <v>0</v>
      </c>
    </row>
    <row r="45" spans="1:4" ht="15.75" x14ac:dyDescent="0.25">
      <c r="A45" s="12" t="s">
        <v>188</v>
      </c>
      <c r="B45" s="13">
        <v>28002298.800000001</v>
      </c>
      <c r="C45" s="13">
        <v>40716924.359999999</v>
      </c>
      <c r="D45" s="13">
        <v>14850000</v>
      </c>
    </row>
    <row r="46" spans="1:4" ht="15.75" x14ac:dyDescent="0.25">
      <c r="A46" s="12" t="s">
        <v>189</v>
      </c>
      <c r="B46" s="13">
        <v>0</v>
      </c>
      <c r="C46" s="13">
        <v>16335000</v>
      </c>
      <c r="D46" s="13">
        <v>0</v>
      </c>
    </row>
    <row r="47" spans="1:4" ht="15.75" x14ac:dyDescent="0.25">
      <c r="A47" s="15" t="s">
        <v>46</v>
      </c>
      <c r="B47" s="16">
        <f>SUM(B6:B46)</f>
        <v>353020101</v>
      </c>
      <c r="C47" s="16">
        <f>SUM(C6:C46)</f>
        <v>630169595.94999993</v>
      </c>
      <c r="D47" s="16">
        <f>SUM(D6:D46)</f>
        <v>333228686.87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68" fitToHeight="0" orientation="portrait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0" tint="-0.249977111117893"/>
    <pageSetUpPr fitToPage="1"/>
  </sheetPr>
  <dimension ref="A1:L18"/>
  <sheetViews>
    <sheetView view="pageBreakPreview" zoomScale="115" zoomScaleNormal="100" zoomScaleSheetLayoutView="115" workbookViewId="0">
      <selection activeCell="B7" sqref="B7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42578125" style="2" hidden="1" customWidth="1"/>
    <col min="11" max="11" width="16.28515625" style="2" hidden="1" customWidth="1"/>
    <col min="12" max="12" width="14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286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3.45" customHeight="1" x14ac:dyDescent="0.25">
      <c r="A3" s="102" t="s">
        <v>406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29" t="s">
        <v>64</v>
      </c>
      <c r="F4" s="29" t="s">
        <v>69</v>
      </c>
      <c r="G4" s="29" t="s">
        <v>9</v>
      </c>
      <c r="H4" s="29" t="s">
        <v>352</v>
      </c>
      <c r="I4" s="25">
        <v>521</v>
      </c>
      <c r="J4" s="26">
        <v>46400719</v>
      </c>
      <c r="K4" s="26">
        <v>19121915</v>
      </c>
      <c r="L4" s="26">
        <v>0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29">
        <v>815</v>
      </c>
      <c r="F5" s="29" t="s">
        <v>69</v>
      </c>
      <c r="G5" s="29" t="s">
        <v>9</v>
      </c>
      <c r="H5" s="29" t="s">
        <v>352</v>
      </c>
      <c r="I5" s="50">
        <v>522</v>
      </c>
      <c r="J5" s="51">
        <v>27496091</v>
      </c>
      <c r="K5" s="51">
        <v>19057023</v>
      </c>
      <c r="L5" s="51">
        <v>115915213</v>
      </c>
    </row>
    <row r="6" spans="1:12" ht="15" customHeight="1" x14ac:dyDescent="0.25">
      <c r="A6" s="93" t="s">
        <v>14</v>
      </c>
      <c r="B6" s="94">
        <v>0</v>
      </c>
      <c r="C6" s="94">
        <v>23837502</v>
      </c>
      <c r="D6" s="94">
        <v>115915213</v>
      </c>
      <c r="E6" s="52"/>
      <c r="F6" s="52"/>
      <c r="G6" s="52"/>
      <c r="H6" s="52"/>
      <c r="I6" s="52"/>
      <c r="J6" s="55">
        <f>J4+J5</f>
        <v>73896810</v>
      </c>
      <c r="K6" s="55">
        <f t="shared" ref="K6:L6" si="0">K4+K5</f>
        <v>38178938</v>
      </c>
      <c r="L6" s="55">
        <f t="shared" si="0"/>
        <v>115915213</v>
      </c>
    </row>
    <row r="7" spans="1:12" ht="15" customHeight="1" x14ac:dyDescent="0.25">
      <c r="A7" s="12" t="s">
        <v>16</v>
      </c>
      <c r="B7" s="13">
        <v>6095843</v>
      </c>
      <c r="C7" s="54">
        <v>4780479</v>
      </c>
      <c r="D7" s="13">
        <v>0</v>
      </c>
      <c r="E7" s="52"/>
      <c r="F7" s="52"/>
      <c r="G7" s="52"/>
      <c r="H7" s="52"/>
      <c r="I7" s="52"/>
      <c r="J7" s="53">
        <f>B18-J6</f>
        <v>0</v>
      </c>
      <c r="K7" s="53">
        <f>C18-K6</f>
        <v>0</v>
      </c>
      <c r="L7" s="53">
        <f>D18-L6</f>
        <v>0</v>
      </c>
    </row>
    <row r="8" spans="1:12" ht="15" customHeight="1" x14ac:dyDescent="0.25">
      <c r="A8" s="12" t="s">
        <v>21</v>
      </c>
      <c r="B8" s="13">
        <v>8001776</v>
      </c>
      <c r="C8" s="13">
        <v>0</v>
      </c>
      <c r="D8" s="13">
        <v>0</v>
      </c>
      <c r="J8" s="2">
        <v>46400719</v>
      </c>
      <c r="K8" s="2">
        <v>19121915</v>
      </c>
      <c r="L8" s="2">
        <v>0</v>
      </c>
    </row>
    <row r="9" spans="1:12" ht="15" customHeight="1" x14ac:dyDescent="0.25">
      <c r="A9" s="12" t="s">
        <v>24</v>
      </c>
      <c r="B9" s="13">
        <v>8000000</v>
      </c>
      <c r="C9" s="13">
        <v>0</v>
      </c>
      <c r="D9" s="13">
        <v>0</v>
      </c>
      <c r="J9" s="2">
        <v>27496091</v>
      </c>
      <c r="K9" s="2">
        <v>19057023</v>
      </c>
      <c r="L9" s="2">
        <v>115915213</v>
      </c>
    </row>
    <row r="10" spans="1:12" ht="15" customHeight="1" x14ac:dyDescent="0.25">
      <c r="A10" s="12" t="s">
        <v>27</v>
      </c>
      <c r="B10" s="14">
        <v>3572235</v>
      </c>
      <c r="C10" s="13">
        <v>0</v>
      </c>
      <c r="D10" s="13">
        <v>0</v>
      </c>
      <c r="J10" s="11">
        <f>J4-J8</f>
        <v>0</v>
      </c>
      <c r="K10" s="11">
        <f t="shared" ref="K10:L11" si="1">K4-K8</f>
        <v>0</v>
      </c>
      <c r="L10" s="11">
        <f t="shared" si="1"/>
        <v>0</v>
      </c>
    </row>
    <row r="11" spans="1:12" ht="15" customHeight="1" x14ac:dyDescent="0.25">
      <c r="A11" s="12" t="s">
        <v>29</v>
      </c>
      <c r="B11" s="13">
        <v>5141410</v>
      </c>
      <c r="C11" s="13">
        <v>0</v>
      </c>
      <c r="D11" s="13">
        <v>0</v>
      </c>
      <c r="J11" s="11">
        <f>J5-J9</f>
        <v>0</v>
      </c>
      <c r="K11" s="11">
        <f t="shared" si="1"/>
        <v>0</v>
      </c>
      <c r="L11" s="11">
        <f t="shared" si="1"/>
        <v>0</v>
      </c>
    </row>
    <row r="12" spans="1:12" ht="15" customHeight="1" x14ac:dyDescent="0.25">
      <c r="A12" s="12" t="s">
        <v>30</v>
      </c>
      <c r="B12" s="13">
        <v>8307780</v>
      </c>
      <c r="C12" s="13">
        <v>0</v>
      </c>
      <c r="D12" s="13">
        <v>0</v>
      </c>
    </row>
    <row r="13" spans="1:12" ht="15" customHeight="1" x14ac:dyDescent="0.25">
      <c r="A13" s="12" t="s">
        <v>33</v>
      </c>
      <c r="B13" s="13">
        <v>2216473</v>
      </c>
      <c r="C13" s="13">
        <v>0</v>
      </c>
      <c r="D13" s="13">
        <v>0</v>
      </c>
    </row>
    <row r="14" spans="1:12" ht="15" customHeight="1" x14ac:dyDescent="0.25">
      <c r="A14" s="12" t="s">
        <v>40</v>
      </c>
      <c r="B14" s="13">
        <v>5065202</v>
      </c>
      <c r="C14" s="13">
        <v>0</v>
      </c>
      <c r="D14" s="13">
        <v>0</v>
      </c>
      <c r="K14" s="11"/>
    </row>
    <row r="15" spans="1:12" ht="15" customHeight="1" x14ac:dyDescent="0.25">
      <c r="A15" s="12" t="s">
        <v>42</v>
      </c>
      <c r="B15" s="13">
        <v>27496091</v>
      </c>
      <c r="C15" s="13">
        <v>0</v>
      </c>
      <c r="D15" s="13">
        <v>0</v>
      </c>
    </row>
    <row r="16" spans="1:12" ht="15" customHeight="1" x14ac:dyDescent="0.25">
      <c r="A16" s="12" t="s">
        <v>43</v>
      </c>
      <c r="B16" s="13">
        <v>0</v>
      </c>
      <c r="C16" s="54">
        <v>4780479</v>
      </c>
      <c r="D16" s="13">
        <v>0</v>
      </c>
      <c r="J16" s="11"/>
      <c r="K16" s="11"/>
      <c r="L16" s="11"/>
    </row>
    <row r="17" spans="1:12" ht="15" customHeight="1" x14ac:dyDescent="0.25">
      <c r="A17" s="12" t="s">
        <v>44</v>
      </c>
      <c r="B17" s="13">
        <v>0</v>
      </c>
      <c r="C17" s="54">
        <v>4780478</v>
      </c>
      <c r="D17" s="13">
        <v>0</v>
      </c>
      <c r="J17" s="11"/>
      <c r="K17" s="11"/>
      <c r="L17" s="11"/>
    </row>
    <row r="18" spans="1:12" ht="15" customHeight="1" x14ac:dyDescent="0.25">
      <c r="A18" s="15" t="s">
        <v>46</v>
      </c>
      <c r="B18" s="16">
        <f>SUM(B6:B17)</f>
        <v>73896810</v>
      </c>
      <c r="C18" s="16">
        <f>SUM(C6:C17)</f>
        <v>38178938</v>
      </c>
      <c r="D18" s="16">
        <f>SUM(D6:D17)</f>
        <v>115915213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0" tint="-0.249977111117893"/>
    <pageSetUpPr fitToPage="1"/>
  </sheetPr>
  <dimension ref="A1:L17"/>
  <sheetViews>
    <sheetView view="pageBreakPreview" zoomScale="115" zoomScaleNormal="100" zoomScaleSheetLayoutView="115" workbookViewId="0">
      <selection activeCell="A5" sqref="A5:D5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7109375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288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2.9" customHeight="1" x14ac:dyDescent="0.25">
      <c r="A3" s="102" t="s">
        <v>285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15.75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353</v>
      </c>
      <c r="I4" s="56">
        <v>521</v>
      </c>
      <c r="J4" s="26">
        <f>B17</f>
        <v>23804256</v>
      </c>
      <c r="K4" s="26">
        <f t="shared" ref="K4:L4" si="0">C17</f>
        <v>9900000</v>
      </c>
      <c r="L4" s="26">
        <f t="shared" si="0"/>
        <v>67151915</v>
      </c>
    </row>
    <row r="5" spans="1:12" ht="31.5" x14ac:dyDescent="0.25">
      <c r="A5" s="90" t="s">
        <v>10</v>
      </c>
      <c r="B5" s="90" t="s">
        <v>11</v>
      </c>
      <c r="C5" s="90" t="s">
        <v>12</v>
      </c>
      <c r="D5" s="90" t="s">
        <v>13</v>
      </c>
      <c r="J5" s="2">
        <v>23804256</v>
      </c>
      <c r="K5" s="2">
        <v>9900000</v>
      </c>
      <c r="L5" s="2">
        <v>67151915</v>
      </c>
    </row>
    <row r="6" spans="1:12" ht="15" customHeight="1" x14ac:dyDescent="0.25">
      <c r="A6" s="93" t="s">
        <v>16</v>
      </c>
      <c r="B6" s="94">
        <v>0</v>
      </c>
      <c r="C6" s="94">
        <v>0</v>
      </c>
      <c r="D6" s="94">
        <v>17820000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20</v>
      </c>
      <c r="B7" s="13">
        <v>11859469</v>
      </c>
      <c r="C7" s="13">
        <v>0</v>
      </c>
      <c r="D7" s="13">
        <v>8370566</v>
      </c>
    </row>
    <row r="8" spans="1:12" ht="15" customHeight="1" x14ac:dyDescent="0.25">
      <c r="A8" s="12" t="s">
        <v>22</v>
      </c>
      <c r="B8" s="13">
        <v>0</v>
      </c>
      <c r="C8" s="13">
        <v>0</v>
      </c>
      <c r="D8" s="13">
        <v>4681551</v>
      </c>
    </row>
    <row r="9" spans="1:12" ht="15" customHeight="1" x14ac:dyDescent="0.25">
      <c r="A9" s="12" t="s">
        <v>24</v>
      </c>
      <c r="B9" s="13">
        <v>0</v>
      </c>
      <c r="C9" s="13">
        <v>3800194</v>
      </c>
      <c r="D9" s="13">
        <v>0</v>
      </c>
    </row>
    <row r="10" spans="1:12" ht="15" customHeight="1" x14ac:dyDescent="0.25">
      <c r="A10" s="12" t="s">
        <v>30</v>
      </c>
      <c r="B10" s="13">
        <v>4216596</v>
      </c>
      <c r="C10" s="13">
        <v>0</v>
      </c>
      <c r="D10" s="13">
        <v>5049000</v>
      </c>
    </row>
    <row r="11" spans="1:12" ht="15" customHeight="1" x14ac:dyDescent="0.25">
      <c r="A11" s="12" t="s">
        <v>34</v>
      </c>
      <c r="B11" s="13">
        <v>7728191</v>
      </c>
      <c r="C11" s="13">
        <v>0</v>
      </c>
      <c r="D11" s="13">
        <v>0</v>
      </c>
    </row>
    <row r="12" spans="1:12" ht="15" customHeight="1" x14ac:dyDescent="0.25">
      <c r="A12" s="12" t="s">
        <v>37</v>
      </c>
      <c r="B12" s="13">
        <v>0</v>
      </c>
      <c r="C12" s="13">
        <v>0</v>
      </c>
      <c r="D12" s="13">
        <v>8751228</v>
      </c>
    </row>
    <row r="13" spans="1:12" ht="15" customHeight="1" x14ac:dyDescent="0.25">
      <c r="A13" s="12" t="s">
        <v>41</v>
      </c>
      <c r="B13" s="13">
        <v>0</v>
      </c>
      <c r="C13" s="13">
        <v>0</v>
      </c>
      <c r="D13" s="13">
        <v>5740040</v>
      </c>
    </row>
    <row r="14" spans="1:12" ht="15" customHeight="1" x14ac:dyDescent="0.25">
      <c r="A14" s="12" t="s">
        <v>42</v>
      </c>
      <c r="B14" s="13">
        <v>0</v>
      </c>
      <c r="C14" s="13">
        <v>2361653</v>
      </c>
      <c r="D14" s="13">
        <v>0</v>
      </c>
    </row>
    <row r="15" spans="1:12" ht="15" customHeight="1" x14ac:dyDescent="0.25">
      <c r="A15" s="12" t="s">
        <v>43</v>
      </c>
      <c r="B15" s="13">
        <v>0</v>
      </c>
      <c r="C15" s="13">
        <v>3738153</v>
      </c>
      <c r="D15" s="13">
        <v>3374530</v>
      </c>
    </row>
    <row r="16" spans="1:12" ht="15" customHeight="1" x14ac:dyDescent="0.25">
      <c r="A16" s="12" t="s">
        <v>44</v>
      </c>
      <c r="B16" s="13">
        <v>0</v>
      </c>
      <c r="C16" s="13">
        <v>0</v>
      </c>
      <c r="D16" s="13">
        <v>13365000</v>
      </c>
    </row>
    <row r="17" spans="1:4" ht="15.75" x14ac:dyDescent="0.25">
      <c r="A17" s="15" t="s">
        <v>46</v>
      </c>
      <c r="B17" s="16">
        <f>SUM(B6:B16)</f>
        <v>23804256</v>
      </c>
      <c r="C17" s="16">
        <f>SUM(C6:C16)</f>
        <v>9900000</v>
      </c>
      <c r="D17" s="16">
        <f>SUM(D6:D16)</f>
        <v>67151915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0" tint="-0.249977111117893"/>
    <pageSetUpPr fitToPage="1"/>
  </sheetPr>
  <dimension ref="A1:L15"/>
  <sheetViews>
    <sheetView view="pageBreakPreview" zoomScale="115" zoomScaleNormal="100" zoomScaleSheetLayoutView="115" workbookViewId="0">
      <selection activeCell="A5" sqref="A5:D5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7109375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289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6.150000000000006" customHeight="1" x14ac:dyDescent="0.25">
      <c r="A3" s="102" t="s">
        <v>287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352</v>
      </c>
      <c r="I4" s="25">
        <v>521</v>
      </c>
      <c r="J4" s="26">
        <v>14954256</v>
      </c>
      <c r="K4" s="26">
        <v>10000000</v>
      </c>
      <c r="L4" s="26">
        <v>20372873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J5" s="2">
        <v>14954256</v>
      </c>
      <c r="K5" s="2">
        <v>10000000</v>
      </c>
      <c r="L5" s="2">
        <v>20372873</v>
      </c>
    </row>
    <row r="6" spans="1:12" ht="15" customHeight="1" x14ac:dyDescent="0.25">
      <c r="A6" s="93" t="s">
        <v>19</v>
      </c>
      <c r="B6" s="94">
        <v>0</v>
      </c>
      <c r="C6" s="94">
        <v>5000000</v>
      </c>
      <c r="D6" s="94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24</v>
      </c>
      <c r="B7" s="13">
        <v>4984751</v>
      </c>
      <c r="C7" s="13">
        <v>0</v>
      </c>
      <c r="D7" s="13">
        <v>0</v>
      </c>
    </row>
    <row r="8" spans="1:12" ht="15" customHeight="1" x14ac:dyDescent="0.25">
      <c r="A8" s="12" t="s">
        <v>26</v>
      </c>
      <c r="B8" s="13">
        <v>4984752</v>
      </c>
      <c r="C8" s="13">
        <v>0</v>
      </c>
      <c r="D8" s="13">
        <v>0</v>
      </c>
    </row>
    <row r="9" spans="1:12" ht="15" customHeight="1" x14ac:dyDescent="0.25">
      <c r="A9" s="12" t="s">
        <v>27</v>
      </c>
      <c r="B9" s="13">
        <v>0</v>
      </c>
      <c r="C9" s="13">
        <v>0</v>
      </c>
      <c r="D9" s="13">
        <v>5093218.25</v>
      </c>
    </row>
    <row r="10" spans="1:12" ht="15" customHeight="1" x14ac:dyDescent="0.25">
      <c r="A10" s="12" t="s">
        <v>30</v>
      </c>
      <c r="B10" s="13">
        <v>0</v>
      </c>
      <c r="C10" s="13">
        <v>0</v>
      </c>
      <c r="D10" s="13">
        <v>5093218.25</v>
      </c>
    </row>
    <row r="11" spans="1:12" ht="15" customHeight="1" x14ac:dyDescent="0.25">
      <c r="A11" s="12" t="s">
        <v>36</v>
      </c>
      <c r="B11" s="13">
        <v>0</v>
      </c>
      <c r="C11" s="13">
        <v>5000000</v>
      </c>
      <c r="D11" s="13">
        <v>0</v>
      </c>
    </row>
    <row r="12" spans="1:12" ht="15" customHeight="1" x14ac:dyDescent="0.25">
      <c r="A12" s="12" t="s">
        <v>37</v>
      </c>
      <c r="B12" s="13">
        <v>0</v>
      </c>
      <c r="C12" s="13">
        <v>0</v>
      </c>
      <c r="D12" s="13">
        <v>5093218.25</v>
      </c>
    </row>
    <row r="13" spans="1:12" ht="15" customHeight="1" x14ac:dyDescent="0.25">
      <c r="A13" s="12" t="s">
        <v>40</v>
      </c>
      <c r="B13" s="13">
        <v>4984753</v>
      </c>
      <c r="C13" s="13">
        <v>0</v>
      </c>
      <c r="D13" s="13">
        <v>0</v>
      </c>
    </row>
    <row r="14" spans="1:12" ht="15" customHeight="1" x14ac:dyDescent="0.25">
      <c r="A14" s="12" t="s">
        <v>44</v>
      </c>
      <c r="B14" s="13">
        <v>0</v>
      </c>
      <c r="C14" s="13">
        <v>0</v>
      </c>
      <c r="D14" s="13">
        <v>5093218.25</v>
      </c>
    </row>
    <row r="15" spans="1:12" ht="15.75" x14ac:dyDescent="0.25">
      <c r="A15" s="15" t="s">
        <v>46</v>
      </c>
      <c r="B15" s="16">
        <f>SUM(B6:B14)</f>
        <v>14954256</v>
      </c>
      <c r="C15" s="16">
        <f>SUM(C6:C14)</f>
        <v>10000000</v>
      </c>
      <c r="D15" s="16">
        <f>SUM(D6:D14)</f>
        <v>20372873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0" tint="-0.249977111117893"/>
    <pageSetUpPr fitToPage="1"/>
  </sheetPr>
  <dimension ref="A1:L2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0" style="2" hidden="1" customWidth="1"/>
    <col min="6" max="7" width="7.140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6.7109375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4.45" customHeight="1" x14ac:dyDescent="0.25">
      <c r="A3" s="102" t="s">
        <v>290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351</v>
      </c>
      <c r="I4" s="8">
        <v>521</v>
      </c>
      <c r="J4" s="9">
        <f>B15</f>
        <v>0</v>
      </c>
      <c r="K4" s="9">
        <f t="shared" ref="K4:L4" si="0">C15</f>
        <v>14792554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0</v>
      </c>
      <c r="K5" s="11">
        <v>14792554</v>
      </c>
      <c r="L5" s="11">
        <v>0</v>
      </c>
    </row>
    <row r="6" spans="1:12" ht="15" customHeight="1" x14ac:dyDescent="0.25">
      <c r="A6" s="60" t="s">
        <v>16</v>
      </c>
      <c r="B6" s="14">
        <v>0</v>
      </c>
      <c r="C6" s="14">
        <v>2587277</v>
      </c>
      <c r="D6" s="13">
        <v>0</v>
      </c>
    </row>
    <row r="7" spans="1:12" ht="15" customHeight="1" x14ac:dyDescent="0.25">
      <c r="A7" s="60" t="s">
        <v>334</v>
      </c>
      <c r="B7" s="14">
        <v>0</v>
      </c>
      <c r="C7" s="14">
        <v>1390064</v>
      </c>
      <c r="D7" s="13">
        <v>0</v>
      </c>
    </row>
    <row r="8" spans="1:12" ht="15" customHeight="1" x14ac:dyDescent="0.25">
      <c r="A8" s="60" t="s">
        <v>335</v>
      </c>
      <c r="B8" s="14">
        <v>0</v>
      </c>
      <c r="C8" s="14">
        <v>729118</v>
      </c>
      <c r="D8" s="13">
        <v>0</v>
      </c>
    </row>
    <row r="9" spans="1:12" ht="15" customHeight="1" x14ac:dyDescent="0.25">
      <c r="A9" s="60" t="s">
        <v>24</v>
      </c>
      <c r="B9" s="14">
        <v>0</v>
      </c>
      <c r="C9" s="14">
        <v>1025487</v>
      </c>
      <c r="D9" s="13">
        <v>0</v>
      </c>
      <c r="J9" s="11">
        <f>J5-J4</f>
        <v>0</v>
      </c>
      <c r="K9" s="11">
        <f t="shared" ref="K9:L9" si="1">K5-K4</f>
        <v>0</v>
      </c>
      <c r="L9" s="11">
        <f t="shared" si="1"/>
        <v>0</v>
      </c>
    </row>
    <row r="10" spans="1:12" ht="15" customHeight="1" x14ac:dyDescent="0.25">
      <c r="A10" s="60" t="s">
        <v>34</v>
      </c>
      <c r="B10" s="14">
        <v>0</v>
      </c>
      <c r="C10" s="14">
        <v>539730</v>
      </c>
      <c r="D10" s="13">
        <v>0</v>
      </c>
    </row>
    <row r="11" spans="1:12" ht="15" customHeight="1" x14ac:dyDescent="0.25">
      <c r="A11" s="60" t="s">
        <v>36</v>
      </c>
      <c r="B11" s="14">
        <v>0</v>
      </c>
      <c r="C11" s="14">
        <v>2352537</v>
      </c>
      <c r="D11" s="13">
        <v>0</v>
      </c>
    </row>
    <row r="12" spans="1:12" ht="15" customHeight="1" x14ac:dyDescent="0.25">
      <c r="A12" s="60" t="s">
        <v>40</v>
      </c>
      <c r="B12" s="14">
        <v>0</v>
      </c>
      <c r="C12" s="14">
        <v>1713428</v>
      </c>
      <c r="D12" s="13">
        <v>0</v>
      </c>
    </row>
    <row r="13" spans="1:12" ht="15" customHeight="1" x14ac:dyDescent="0.25">
      <c r="A13" s="60" t="s">
        <v>43</v>
      </c>
      <c r="B13" s="14">
        <v>0</v>
      </c>
      <c r="C13" s="14">
        <v>2360247</v>
      </c>
      <c r="D13" s="13">
        <v>0</v>
      </c>
    </row>
    <row r="14" spans="1:12" ht="15" customHeight="1" x14ac:dyDescent="0.25">
      <c r="A14" s="60" t="s">
        <v>44</v>
      </c>
      <c r="B14" s="14">
        <v>0</v>
      </c>
      <c r="C14" s="14">
        <v>2094666</v>
      </c>
      <c r="D14" s="13">
        <v>0</v>
      </c>
    </row>
    <row r="15" spans="1:12" ht="15" customHeight="1" x14ac:dyDescent="0.25">
      <c r="A15" s="15" t="s">
        <v>46</v>
      </c>
      <c r="B15" s="16">
        <f>SUM(B6:B14)</f>
        <v>0</v>
      </c>
      <c r="C15" s="16">
        <f>SUM(C6:C14)</f>
        <v>14792554</v>
      </c>
      <c r="D15" s="16">
        <f>SUM(D6:D14)</f>
        <v>0</v>
      </c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5" spans="3:3" x14ac:dyDescent="0.25">
      <c r="C25" s="11"/>
    </row>
    <row r="26" spans="3:3" x14ac:dyDescent="0.25">
      <c r="C26" s="11"/>
    </row>
    <row r="27" spans="3:3" x14ac:dyDescent="0.25">
      <c r="C27" s="11"/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Z17" sqref="Z16:Z17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7109375" style="2" hidden="1" customWidth="1"/>
    <col min="12" max="12" width="12.285156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118.5" customHeight="1" x14ac:dyDescent="0.25">
      <c r="A3" s="102" t="s">
        <v>324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350</v>
      </c>
      <c r="I4" s="8">
        <v>521</v>
      </c>
      <c r="J4" s="9">
        <f>B37</f>
        <v>5318830</v>
      </c>
      <c r="K4" s="9">
        <f t="shared" ref="K4:L4" si="0">C37</f>
        <v>5318830</v>
      </c>
      <c r="L4" s="9">
        <f t="shared" si="0"/>
        <v>5318830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f>J4-B37</f>
        <v>0</v>
      </c>
      <c r="K5" s="11">
        <f t="shared" ref="K5:L5" si="1">K4-C37</f>
        <v>0</v>
      </c>
      <c r="L5" s="11">
        <f t="shared" si="1"/>
        <v>0</v>
      </c>
    </row>
    <row r="6" spans="1:12" ht="15" customHeight="1" x14ac:dyDescent="0.25">
      <c r="A6" s="12" t="s">
        <v>14</v>
      </c>
      <c r="B6" s="13">
        <v>1276916</v>
      </c>
      <c r="C6" s="13">
        <v>1276916</v>
      </c>
      <c r="D6" s="13">
        <v>1276916</v>
      </c>
    </row>
    <row r="7" spans="1:12" ht="15" customHeight="1" x14ac:dyDescent="0.25">
      <c r="A7" s="12" t="s">
        <v>15</v>
      </c>
      <c r="B7" s="13">
        <v>196335</v>
      </c>
      <c r="C7" s="13">
        <v>196335</v>
      </c>
      <c r="D7" s="13">
        <v>196335</v>
      </c>
    </row>
    <row r="8" spans="1:12" ht="15" customHeight="1" x14ac:dyDescent="0.25">
      <c r="A8" s="12" t="s">
        <v>16</v>
      </c>
      <c r="B8" s="13">
        <v>184483</v>
      </c>
      <c r="C8" s="13">
        <v>184483</v>
      </c>
      <c r="D8" s="13">
        <v>184483</v>
      </c>
    </row>
    <row r="9" spans="1:12" ht="15" customHeight="1" x14ac:dyDescent="0.25">
      <c r="A9" s="12" t="s">
        <v>17</v>
      </c>
      <c r="B9" s="13">
        <v>72492</v>
      </c>
      <c r="C9" s="13">
        <v>72492</v>
      </c>
      <c r="D9" s="13">
        <v>72492</v>
      </c>
    </row>
    <row r="10" spans="1:12" ht="15" customHeight="1" x14ac:dyDescent="0.25">
      <c r="A10" s="12" t="s">
        <v>18</v>
      </c>
      <c r="B10" s="13">
        <v>43686</v>
      </c>
      <c r="C10" s="13">
        <v>43686</v>
      </c>
      <c r="D10" s="13">
        <v>43686</v>
      </c>
    </row>
    <row r="11" spans="1:12" ht="15" customHeight="1" x14ac:dyDescent="0.25">
      <c r="A11" s="12" t="s">
        <v>19</v>
      </c>
      <c r="B11" s="13">
        <v>134060</v>
      </c>
      <c r="C11" s="13">
        <v>134060</v>
      </c>
      <c r="D11" s="13">
        <v>134060</v>
      </c>
    </row>
    <row r="12" spans="1:12" ht="15" customHeight="1" x14ac:dyDescent="0.25">
      <c r="A12" s="12" t="s">
        <v>20</v>
      </c>
      <c r="B12" s="13">
        <v>189304</v>
      </c>
      <c r="C12" s="13">
        <v>189304</v>
      </c>
      <c r="D12" s="13">
        <v>189304</v>
      </c>
    </row>
    <row r="13" spans="1:12" ht="15" customHeight="1" x14ac:dyDescent="0.25">
      <c r="A13" s="12" t="s">
        <v>21</v>
      </c>
      <c r="B13" s="13">
        <v>109648</v>
      </c>
      <c r="C13" s="13">
        <v>109648</v>
      </c>
      <c r="D13" s="13">
        <v>109648</v>
      </c>
    </row>
    <row r="14" spans="1:12" ht="15" customHeight="1" x14ac:dyDescent="0.25">
      <c r="A14" s="12" t="s">
        <v>22</v>
      </c>
      <c r="B14" s="14">
        <v>71088</v>
      </c>
      <c r="C14" s="13">
        <v>71088</v>
      </c>
      <c r="D14" s="13">
        <v>71088</v>
      </c>
    </row>
    <row r="15" spans="1:12" ht="15" customHeight="1" x14ac:dyDescent="0.25">
      <c r="A15" s="12" t="s">
        <v>23</v>
      </c>
      <c r="B15" s="13">
        <v>87762</v>
      </c>
      <c r="C15" s="13">
        <v>87762</v>
      </c>
      <c r="D15" s="13">
        <v>87762</v>
      </c>
    </row>
    <row r="16" spans="1:12" ht="15" customHeight="1" x14ac:dyDescent="0.25">
      <c r="A16" s="12" t="s">
        <v>24</v>
      </c>
      <c r="B16" s="13">
        <v>243829</v>
      </c>
      <c r="C16" s="13">
        <v>243829</v>
      </c>
      <c r="D16" s="13">
        <v>243829</v>
      </c>
    </row>
    <row r="17" spans="1:4" ht="15" customHeight="1" x14ac:dyDescent="0.25">
      <c r="A17" s="12" t="s">
        <v>25</v>
      </c>
      <c r="B17" s="13">
        <v>43136</v>
      </c>
      <c r="C17" s="13">
        <v>43136</v>
      </c>
      <c r="D17" s="13">
        <v>43136</v>
      </c>
    </row>
    <row r="18" spans="1:4" ht="15" customHeight="1" x14ac:dyDescent="0.25">
      <c r="A18" s="12" t="s">
        <v>26</v>
      </c>
      <c r="B18" s="13">
        <v>211837</v>
      </c>
      <c r="C18" s="13">
        <v>211837</v>
      </c>
      <c r="D18" s="13">
        <v>211837</v>
      </c>
    </row>
    <row r="19" spans="1:4" ht="15" customHeight="1" x14ac:dyDescent="0.25">
      <c r="A19" s="12" t="s">
        <v>27</v>
      </c>
      <c r="B19" s="13">
        <v>55904</v>
      </c>
      <c r="C19" s="13">
        <v>55904</v>
      </c>
      <c r="D19" s="13">
        <v>55904</v>
      </c>
    </row>
    <row r="20" spans="1:4" ht="15" customHeight="1" x14ac:dyDescent="0.25">
      <c r="A20" s="12" t="s">
        <v>28</v>
      </c>
      <c r="B20" s="13">
        <v>157898</v>
      </c>
      <c r="C20" s="13">
        <v>157898</v>
      </c>
      <c r="D20" s="13">
        <v>157898</v>
      </c>
    </row>
    <row r="21" spans="1:4" ht="15" customHeight="1" x14ac:dyDescent="0.25">
      <c r="A21" s="12" t="s">
        <v>29</v>
      </c>
      <c r="B21" s="13">
        <v>84234</v>
      </c>
      <c r="C21" s="13">
        <v>84234</v>
      </c>
      <c r="D21" s="13">
        <v>84234</v>
      </c>
    </row>
    <row r="22" spans="1:4" ht="15" customHeight="1" x14ac:dyDescent="0.25">
      <c r="A22" s="12" t="s">
        <v>30</v>
      </c>
      <c r="B22" s="13">
        <v>186631</v>
      </c>
      <c r="C22" s="13">
        <v>186631</v>
      </c>
      <c r="D22" s="13">
        <v>186631</v>
      </c>
    </row>
    <row r="23" spans="1:4" ht="15" customHeight="1" x14ac:dyDescent="0.25">
      <c r="A23" s="12" t="s">
        <v>31</v>
      </c>
      <c r="B23" s="13">
        <v>59810</v>
      </c>
      <c r="C23" s="13">
        <v>59810</v>
      </c>
      <c r="D23" s="13">
        <v>59810</v>
      </c>
    </row>
    <row r="24" spans="1:4" ht="15" customHeight="1" x14ac:dyDescent="0.25">
      <c r="A24" s="12" t="s">
        <v>32</v>
      </c>
      <c r="B24" s="13">
        <v>101823</v>
      </c>
      <c r="C24" s="13">
        <v>101823</v>
      </c>
      <c r="D24" s="13">
        <v>101823</v>
      </c>
    </row>
    <row r="25" spans="1:4" ht="15" customHeight="1" x14ac:dyDescent="0.25">
      <c r="A25" s="12" t="s">
        <v>33</v>
      </c>
      <c r="B25" s="13">
        <v>69574</v>
      </c>
      <c r="C25" s="13">
        <v>69574</v>
      </c>
      <c r="D25" s="13">
        <v>69574</v>
      </c>
    </row>
    <row r="26" spans="1:4" ht="15" customHeight="1" x14ac:dyDescent="0.25">
      <c r="A26" s="12" t="s">
        <v>34</v>
      </c>
      <c r="B26" s="13">
        <v>122305</v>
      </c>
      <c r="C26" s="13">
        <v>122305</v>
      </c>
      <c r="D26" s="13">
        <v>122305</v>
      </c>
    </row>
    <row r="27" spans="1:4" ht="15" customHeight="1" x14ac:dyDescent="0.25">
      <c r="A27" s="12" t="s">
        <v>35</v>
      </c>
      <c r="B27" s="13">
        <v>185398</v>
      </c>
      <c r="C27" s="13">
        <v>185398</v>
      </c>
      <c r="D27" s="13">
        <v>185398</v>
      </c>
    </row>
    <row r="28" spans="1:4" ht="15" customHeight="1" x14ac:dyDescent="0.25">
      <c r="A28" s="12" t="s">
        <v>36</v>
      </c>
      <c r="B28" s="13">
        <v>165429</v>
      </c>
      <c r="C28" s="13">
        <v>165429</v>
      </c>
      <c r="D28" s="13">
        <v>165429</v>
      </c>
    </row>
    <row r="29" spans="1:4" ht="15" customHeight="1" x14ac:dyDescent="0.25">
      <c r="A29" s="12" t="s">
        <v>37</v>
      </c>
      <c r="B29" s="13">
        <v>232306</v>
      </c>
      <c r="C29" s="13">
        <v>232306</v>
      </c>
      <c r="D29" s="13">
        <v>232306</v>
      </c>
    </row>
    <row r="30" spans="1:4" ht="15" customHeight="1" x14ac:dyDescent="0.25">
      <c r="A30" s="12" t="s">
        <v>38</v>
      </c>
      <c r="B30" s="13">
        <v>37131</v>
      </c>
      <c r="C30" s="13">
        <v>37131</v>
      </c>
      <c r="D30" s="13">
        <v>37131</v>
      </c>
    </row>
    <row r="31" spans="1:4" ht="15" customHeight="1" x14ac:dyDescent="0.25">
      <c r="A31" s="12" t="s">
        <v>39</v>
      </c>
      <c r="B31" s="13">
        <v>144179</v>
      </c>
      <c r="C31" s="13">
        <v>144179</v>
      </c>
      <c r="D31" s="13">
        <v>144179</v>
      </c>
    </row>
    <row r="32" spans="1:4" ht="15" customHeight="1" x14ac:dyDescent="0.25">
      <c r="A32" s="12" t="s">
        <v>40</v>
      </c>
      <c r="B32" s="13">
        <v>202304</v>
      </c>
      <c r="C32" s="13">
        <v>202304</v>
      </c>
      <c r="D32" s="13">
        <v>202304</v>
      </c>
    </row>
    <row r="33" spans="1:4" ht="15" customHeight="1" x14ac:dyDescent="0.25">
      <c r="A33" s="12" t="s">
        <v>41</v>
      </c>
      <c r="B33" s="13">
        <v>103788</v>
      </c>
      <c r="C33" s="13">
        <v>103788</v>
      </c>
      <c r="D33" s="13">
        <v>103788</v>
      </c>
    </row>
    <row r="34" spans="1:4" ht="15" customHeight="1" x14ac:dyDescent="0.25">
      <c r="A34" s="12" t="s">
        <v>42</v>
      </c>
      <c r="B34" s="13">
        <v>147950</v>
      </c>
      <c r="C34" s="13">
        <v>147950</v>
      </c>
      <c r="D34" s="13">
        <v>147950</v>
      </c>
    </row>
    <row r="35" spans="1:4" ht="15" customHeight="1" x14ac:dyDescent="0.25">
      <c r="A35" s="12" t="s">
        <v>43</v>
      </c>
      <c r="B35" s="13">
        <v>110344</v>
      </c>
      <c r="C35" s="13">
        <v>110344</v>
      </c>
      <c r="D35" s="13">
        <v>110344</v>
      </c>
    </row>
    <row r="36" spans="1:4" ht="15" customHeight="1" x14ac:dyDescent="0.25">
      <c r="A36" s="12" t="s">
        <v>44</v>
      </c>
      <c r="B36" s="13">
        <v>287246</v>
      </c>
      <c r="C36" s="13">
        <v>287246</v>
      </c>
      <c r="D36" s="13">
        <v>287246</v>
      </c>
    </row>
    <row r="37" spans="1:4" ht="19.5" customHeight="1" x14ac:dyDescent="0.25">
      <c r="A37" s="57" t="s">
        <v>46</v>
      </c>
      <c r="B37" s="58">
        <f>SUM(B6:B36)</f>
        <v>5318830</v>
      </c>
      <c r="C37" s="58">
        <f>SUM(C6:C36)</f>
        <v>5318830</v>
      </c>
      <c r="D37" s="58">
        <f>SUM(D6:D36)</f>
        <v>5318830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0" tint="-0.249977111117893"/>
    <pageSetUpPr fitToPage="1"/>
  </sheetPr>
  <dimension ref="A1:L35"/>
  <sheetViews>
    <sheetView view="pageBreakPreview" zoomScale="115" zoomScaleNormal="100" zoomScaleSheetLayoutView="115" workbookViewId="0">
      <selection activeCell="T6" sqref="T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42578125" style="2" hidden="1" customWidth="1"/>
    <col min="11" max="11" width="14.7109375" style="2" hidden="1" customWidth="1"/>
    <col min="12" max="12" width="13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2.45" customHeight="1" x14ac:dyDescent="0.25">
      <c r="A3" s="102" t="s">
        <v>323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349</v>
      </c>
      <c r="I4" s="8">
        <v>521</v>
      </c>
      <c r="J4" s="9">
        <f>B35</f>
        <v>23646064</v>
      </c>
      <c r="K4" s="9">
        <f t="shared" ref="K4:L4" si="0">C35</f>
        <v>23646064</v>
      </c>
      <c r="L4" s="9">
        <f t="shared" si="0"/>
        <v>23646064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23646064</v>
      </c>
      <c r="K5" s="19">
        <v>23646064</v>
      </c>
      <c r="L5" s="19">
        <v>23646064</v>
      </c>
    </row>
    <row r="6" spans="1:12" ht="15" customHeight="1" x14ac:dyDescent="0.25">
      <c r="A6" s="12" t="s">
        <v>16</v>
      </c>
      <c r="B6" s="13">
        <v>0</v>
      </c>
      <c r="C6" s="13">
        <v>0</v>
      </c>
      <c r="D6" s="13">
        <v>500000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17</v>
      </c>
      <c r="B7" s="13">
        <v>1000000</v>
      </c>
      <c r="C7" s="13">
        <v>0</v>
      </c>
      <c r="D7" s="13">
        <v>0</v>
      </c>
    </row>
    <row r="8" spans="1:12" ht="15" customHeight="1" x14ac:dyDescent="0.25">
      <c r="A8" s="12" t="s">
        <v>18</v>
      </c>
      <c r="B8" s="13">
        <v>1767074</v>
      </c>
      <c r="C8" s="13">
        <v>744681</v>
      </c>
      <c r="D8" s="13">
        <v>2997835</v>
      </c>
    </row>
    <row r="9" spans="1:12" ht="15" customHeight="1" x14ac:dyDescent="0.25">
      <c r="A9" s="12" t="s">
        <v>19</v>
      </c>
      <c r="B9" s="13">
        <v>500000</v>
      </c>
      <c r="C9" s="13">
        <v>851064</v>
      </c>
      <c r="D9" s="13">
        <v>500000</v>
      </c>
    </row>
    <row r="10" spans="1:12" ht="15" customHeight="1" x14ac:dyDescent="0.25">
      <c r="A10" s="12" t="s">
        <v>20</v>
      </c>
      <c r="B10" s="13">
        <v>0</v>
      </c>
      <c r="C10" s="13">
        <v>0</v>
      </c>
      <c r="D10" s="13">
        <v>800000</v>
      </c>
    </row>
    <row r="11" spans="1:12" ht="15" customHeight="1" x14ac:dyDescent="0.25">
      <c r="A11" s="12" t="s">
        <v>21</v>
      </c>
      <c r="B11" s="13">
        <v>1500000</v>
      </c>
      <c r="C11" s="13">
        <v>851064</v>
      </c>
      <c r="D11" s="13">
        <v>500000</v>
      </c>
    </row>
    <row r="12" spans="1:12" ht="15" customHeight="1" x14ac:dyDescent="0.25">
      <c r="A12" s="12" t="s">
        <v>22</v>
      </c>
      <c r="B12" s="14">
        <v>0</v>
      </c>
      <c r="C12" s="13">
        <v>1808511</v>
      </c>
      <c r="D12" s="13">
        <v>448013</v>
      </c>
    </row>
    <row r="13" spans="1:12" ht="15" customHeight="1" x14ac:dyDescent="0.25">
      <c r="A13" s="12" t="s">
        <v>23</v>
      </c>
      <c r="B13" s="13">
        <v>1311810</v>
      </c>
      <c r="C13" s="13">
        <v>983191</v>
      </c>
      <c r="D13" s="13">
        <v>500000</v>
      </c>
    </row>
    <row r="14" spans="1:12" ht="15" customHeight="1" x14ac:dyDescent="0.25">
      <c r="A14" s="12" t="s">
        <v>24</v>
      </c>
      <c r="B14" s="13">
        <v>0</v>
      </c>
      <c r="C14" s="13">
        <v>0</v>
      </c>
      <c r="D14" s="13">
        <v>800000</v>
      </c>
    </row>
    <row r="15" spans="1:12" ht="15" customHeight="1" x14ac:dyDescent="0.25">
      <c r="A15" s="12" t="s">
        <v>25</v>
      </c>
      <c r="B15" s="13">
        <v>0</v>
      </c>
      <c r="C15" s="13">
        <v>851064</v>
      </c>
      <c r="D15" s="13">
        <v>500000</v>
      </c>
    </row>
    <row r="16" spans="1:12" ht="15" customHeight="1" x14ac:dyDescent="0.25">
      <c r="A16" s="12" t="s">
        <v>26</v>
      </c>
      <c r="B16" s="13">
        <v>531914</v>
      </c>
      <c r="C16" s="13">
        <v>0</v>
      </c>
      <c r="D16" s="13">
        <v>1000000</v>
      </c>
    </row>
    <row r="17" spans="1:4" ht="15" customHeight="1" x14ac:dyDescent="0.25">
      <c r="A17" s="12" t="s">
        <v>27</v>
      </c>
      <c r="B17" s="14">
        <v>1000000</v>
      </c>
      <c r="C17" s="13">
        <v>0</v>
      </c>
      <c r="D17" s="13">
        <v>500000</v>
      </c>
    </row>
    <row r="18" spans="1:4" ht="15" customHeight="1" x14ac:dyDescent="0.25">
      <c r="A18" s="12" t="s">
        <v>28</v>
      </c>
      <c r="B18" s="13">
        <v>1500000</v>
      </c>
      <c r="C18" s="13">
        <v>0</v>
      </c>
      <c r="D18" s="13">
        <v>500000</v>
      </c>
    </row>
    <row r="19" spans="1:4" ht="15" customHeight="1" x14ac:dyDescent="0.25">
      <c r="A19" s="12" t="s">
        <v>29</v>
      </c>
      <c r="B19" s="13">
        <v>0</v>
      </c>
      <c r="C19" s="13">
        <v>2659574</v>
      </c>
      <c r="D19" s="13">
        <v>500000</v>
      </c>
    </row>
    <row r="20" spans="1:4" ht="15" customHeight="1" x14ac:dyDescent="0.25">
      <c r="A20" s="12" t="s">
        <v>30</v>
      </c>
      <c r="B20" s="13">
        <v>421276</v>
      </c>
      <c r="C20" s="13">
        <v>0</v>
      </c>
      <c r="D20" s="13">
        <v>1500000</v>
      </c>
    </row>
    <row r="21" spans="1:4" ht="15" customHeight="1" x14ac:dyDescent="0.25">
      <c r="A21" s="12" t="s">
        <v>31</v>
      </c>
      <c r="B21" s="13">
        <v>0</v>
      </c>
      <c r="C21" s="13">
        <v>0</v>
      </c>
      <c r="D21" s="13">
        <v>500000</v>
      </c>
    </row>
    <row r="22" spans="1:4" ht="15" customHeight="1" x14ac:dyDescent="0.25">
      <c r="A22" s="12" t="s">
        <v>32</v>
      </c>
      <c r="B22" s="13">
        <v>1000000</v>
      </c>
      <c r="C22" s="13">
        <v>1000000</v>
      </c>
      <c r="D22" s="13">
        <v>500000</v>
      </c>
    </row>
    <row r="23" spans="1:4" ht="15" customHeight="1" x14ac:dyDescent="0.25">
      <c r="A23" s="12" t="s">
        <v>33</v>
      </c>
      <c r="B23" s="13">
        <v>0</v>
      </c>
      <c r="C23" s="13">
        <v>0</v>
      </c>
      <c r="D23" s="13">
        <v>500000</v>
      </c>
    </row>
    <row r="24" spans="1:4" ht="15" customHeight="1" x14ac:dyDescent="0.25">
      <c r="A24" s="12" t="s">
        <v>34</v>
      </c>
      <c r="B24" s="13">
        <v>3000000</v>
      </c>
      <c r="C24" s="13">
        <v>0</v>
      </c>
      <c r="D24" s="13">
        <v>500000</v>
      </c>
    </row>
    <row r="25" spans="1:4" ht="15" customHeight="1" x14ac:dyDescent="0.25">
      <c r="A25" s="12" t="s">
        <v>35</v>
      </c>
      <c r="B25" s="13">
        <v>0</v>
      </c>
      <c r="C25" s="13">
        <v>3776596</v>
      </c>
      <c r="D25" s="13">
        <v>500000</v>
      </c>
    </row>
    <row r="26" spans="1:4" ht="15" customHeight="1" x14ac:dyDescent="0.25">
      <c r="A26" s="12" t="s">
        <v>36</v>
      </c>
      <c r="B26" s="13">
        <v>3398990</v>
      </c>
      <c r="C26" s="13">
        <v>1276595</v>
      </c>
      <c r="D26" s="13">
        <v>1000000</v>
      </c>
    </row>
    <row r="27" spans="1:4" ht="15" customHeight="1" x14ac:dyDescent="0.25">
      <c r="A27" s="12" t="s">
        <v>37</v>
      </c>
      <c r="B27" s="13">
        <v>0</v>
      </c>
      <c r="C27" s="13">
        <v>1000000</v>
      </c>
      <c r="D27" s="13">
        <v>500000</v>
      </c>
    </row>
    <row r="28" spans="1:4" ht="15" customHeight="1" x14ac:dyDescent="0.25">
      <c r="A28" s="12" t="s">
        <v>38</v>
      </c>
      <c r="B28" s="13">
        <v>0</v>
      </c>
      <c r="C28" s="13">
        <v>1300000</v>
      </c>
      <c r="D28" s="13">
        <v>500000</v>
      </c>
    </row>
    <row r="29" spans="1:4" ht="15" customHeight="1" x14ac:dyDescent="0.25">
      <c r="A29" s="12" t="s">
        <v>39</v>
      </c>
      <c r="B29" s="13">
        <v>0</v>
      </c>
      <c r="C29" s="13">
        <v>531914</v>
      </c>
      <c r="D29" s="13">
        <v>3100216</v>
      </c>
    </row>
    <row r="30" spans="1:4" ht="15" customHeight="1" x14ac:dyDescent="0.25">
      <c r="A30" s="12" t="s">
        <v>40</v>
      </c>
      <c r="B30" s="13">
        <v>1235160</v>
      </c>
      <c r="C30" s="13">
        <v>1200000</v>
      </c>
      <c r="D30" s="13">
        <v>500000</v>
      </c>
    </row>
    <row r="31" spans="1:4" ht="15" customHeight="1" x14ac:dyDescent="0.25">
      <c r="A31" s="12" t="s">
        <v>41</v>
      </c>
      <c r="B31" s="13">
        <v>744680</v>
      </c>
      <c r="C31" s="13">
        <v>0</v>
      </c>
      <c r="D31" s="13">
        <v>1500000</v>
      </c>
    </row>
    <row r="32" spans="1:4" ht="15" customHeight="1" x14ac:dyDescent="0.25">
      <c r="A32" s="12" t="s">
        <v>42</v>
      </c>
      <c r="B32" s="13">
        <v>2031915</v>
      </c>
      <c r="C32" s="13">
        <v>500000</v>
      </c>
      <c r="D32" s="13">
        <v>700000</v>
      </c>
    </row>
    <row r="33" spans="1:4" ht="15" customHeight="1" x14ac:dyDescent="0.25">
      <c r="A33" s="12" t="s">
        <v>43</v>
      </c>
      <c r="B33" s="13">
        <v>0</v>
      </c>
      <c r="C33" s="54">
        <v>2500000</v>
      </c>
      <c r="D33" s="13">
        <v>500000</v>
      </c>
    </row>
    <row r="34" spans="1:4" ht="15" customHeight="1" x14ac:dyDescent="0.25">
      <c r="A34" s="12" t="s">
        <v>44</v>
      </c>
      <c r="B34" s="13">
        <v>2703245</v>
      </c>
      <c r="C34" s="54">
        <v>1811810</v>
      </c>
      <c r="D34" s="13">
        <v>1300000</v>
      </c>
    </row>
    <row r="35" spans="1:4" ht="15" customHeight="1" x14ac:dyDescent="0.25">
      <c r="A35" s="15" t="s">
        <v>46</v>
      </c>
      <c r="B35" s="16">
        <f>SUM(B6:B34)</f>
        <v>23646064</v>
      </c>
      <c r="C35" s="16">
        <f>SUM(C6:C34)</f>
        <v>23646064</v>
      </c>
      <c r="D35" s="16">
        <f>SUM(D6:D34)</f>
        <v>23646064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2.2851562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52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41.45" customHeight="1" x14ac:dyDescent="0.25">
      <c r="A3" s="100" t="s">
        <v>263</v>
      </c>
      <c r="B3" s="100"/>
      <c r="C3" s="100"/>
      <c r="D3" s="100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8</v>
      </c>
      <c r="F4" s="7">
        <v>14</v>
      </c>
      <c r="G4" s="7" t="s">
        <v>49</v>
      </c>
      <c r="H4" s="7" t="s">
        <v>50</v>
      </c>
      <c r="I4" s="8">
        <v>512</v>
      </c>
      <c r="J4" s="9">
        <f>B38</f>
        <v>673439200</v>
      </c>
      <c r="K4" s="9">
        <f t="shared" ref="K4:L4" si="0">C38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673439200</v>
      </c>
      <c r="K5" s="19">
        <v>0</v>
      </c>
      <c r="L5" s="19">
        <v>0</v>
      </c>
    </row>
    <row r="6" spans="1:12" ht="15" customHeight="1" x14ac:dyDescent="0.25">
      <c r="A6" s="12" t="s">
        <v>14</v>
      </c>
      <c r="B6" s="13">
        <v>179798000</v>
      </c>
      <c r="C6" s="13">
        <v>0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30129000</v>
      </c>
      <c r="C7" s="13">
        <v>0</v>
      </c>
      <c r="D7" s="13">
        <v>0</v>
      </c>
    </row>
    <row r="8" spans="1:12" ht="15" customHeight="1" x14ac:dyDescent="0.25">
      <c r="A8" s="12" t="s">
        <v>16</v>
      </c>
      <c r="B8" s="13">
        <v>20983000</v>
      </c>
      <c r="C8" s="13">
        <v>0</v>
      </c>
      <c r="D8" s="13">
        <v>0</v>
      </c>
    </row>
    <row r="9" spans="1:12" ht="15" customHeight="1" x14ac:dyDescent="0.25">
      <c r="A9" s="12" t="s">
        <v>17</v>
      </c>
      <c r="B9" s="13">
        <v>8255000</v>
      </c>
      <c r="C9" s="13">
        <v>0</v>
      </c>
      <c r="D9" s="13">
        <v>0</v>
      </c>
    </row>
    <row r="10" spans="1:12" ht="15" customHeight="1" x14ac:dyDescent="0.25">
      <c r="A10" s="12" t="s">
        <v>18</v>
      </c>
      <c r="B10" s="13">
        <v>4467000</v>
      </c>
      <c r="C10" s="13">
        <v>0</v>
      </c>
      <c r="D10" s="13">
        <v>0</v>
      </c>
    </row>
    <row r="11" spans="1:12" ht="15" customHeight="1" x14ac:dyDescent="0.25">
      <c r="A11" s="12" t="s">
        <v>19</v>
      </c>
      <c r="B11" s="13">
        <v>5662000</v>
      </c>
      <c r="C11" s="13">
        <v>0</v>
      </c>
      <c r="D11" s="13">
        <v>0</v>
      </c>
    </row>
    <row r="12" spans="1:12" ht="15" customHeight="1" x14ac:dyDescent="0.25">
      <c r="A12" s="12" t="s">
        <v>20</v>
      </c>
      <c r="B12" s="13">
        <v>11434000</v>
      </c>
      <c r="C12" s="13">
        <v>0</v>
      </c>
      <c r="D12" s="13">
        <v>0</v>
      </c>
    </row>
    <row r="13" spans="1:12" ht="15" customHeight="1" x14ac:dyDescent="0.25">
      <c r="A13" s="12" t="s">
        <v>21</v>
      </c>
      <c r="B13" s="13">
        <v>10622000</v>
      </c>
      <c r="C13" s="13">
        <v>0</v>
      </c>
      <c r="D13" s="13">
        <v>0</v>
      </c>
    </row>
    <row r="14" spans="1:12" ht="15" customHeight="1" x14ac:dyDescent="0.25">
      <c r="A14" s="12" t="s">
        <v>22</v>
      </c>
      <c r="B14" s="14">
        <v>8097000</v>
      </c>
      <c r="C14" s="13">
        <v>0</v>
      </c>
      <c r="D14" s="13">
        <v>0</v>
      </c>
    </row>
    <row r="15" spans="1:12" ht="15" customHeight="1" x14ac:dyDescent="0.25">
      <c r="A15" s="12" t="s">
        <v>23</v>
      </c>
      <c r="B15" s="13">
        <v>4251000</v>
      </c>
      <c r="C15" s="13">
        <v>0</v>
      </c>
      <c r="D15" s="13">
        <v>0</v>
      </c>
    </row>
    <row r="16" spans="1:12" ht="15" customHeight="1" x14ac:dyDescent="0.25">
      <c r="A16" s="12" t="s">
        <v>24</v>
      </c>
      <c r="B16" s="13">
        <v>29791000</v>
      </c>
      <c r="C16" s="13">
        <v>0</v>
      </c>
      <c r="D16" s="13">
        <v>0</v>
      </c>
    </row>
    <row r="17" spans="1:4" ht="15" customHeight="1" x14ac:dyDescent="0.25">
      <c r="A17" s="12" t="s">
        <v>25</v>
      </c>
      <c r="B17" s="13">
        <v>7160000</v>
      </c>
      <c r="C17" s="13">
        <v>0</v>
      </c>
      <c r="D17" s="13">
        <v>0</v>
      </c>
    </row>
    <row r="18" spans="1:4" ht="15" customHeight="1" x14ac:dyDescent="0.25">
      <c r="A18" s="12" t="s">
        <v>26</v>
      </c>
      <c r="B18" s="13">
        <v>8548000</v>
      </c>
      <c r="C18" s="13">
        <v>0</v>
      </c>
      <c r="D18" s="13">
        <v>0</v>
      </c>
    </row>
    <row r="19" spans="1:4" ht="15" customHeight="1" x14ac:dyDescent="0.25">
      <c r="A19" s="12" t="s">
        <v>27</v>
      </c>
      <c r="B19" s="13">
        <v>6227000</v>
      </c>
      <c r="C19" s="13">
        <v>0</v>
      </c>
      <c r="D19" s="13">
        <v>0</v>
      </c>
    </row>
    <row r="20" spans="1:4" ht="15" customHeight="1" x14ac:dyDescent="0.25">
      <c r="A20" s="12" t="s">
        <v>28</v>
      </c>
      <c r="B20" s="13">
        <v>13064000</v>
      </c>
      <c r="C20" s="13">
        <v>0</v>
      </c>
      <c r="D20" s="13">
        <v>0</v>
      </c>
    </row>
    <row r="21" spans="1:4" ht="15" customHeight="1" x14ac:dyDescent="0.25">
      <c r="A21" s="12" t="s">
        <v>29</v>
      </c>
      <c r="B21" s="13">
        <v>3858000</v>
      </c>
      <c r="C21" s="13">
        <v>0</v>
      </c>
      <c r="D21" s="13">
        <v>0</v>
      </c>
    </row>
    <row r="22" spans="1:4" ht="15" customHeight="1" x14ac:dyDescent="0.25">
      <c r="A22" s="12" t="s">
        <v>30</v>
      </c>
      <c r="B22" s="13">
        <v>12438000</v>
      </c>
      <c r="C22" s="13">
        <v>0</v>
      </c>
      <c r="D22" s="13">
        <v>0</v>
      </c>
    </row>
    <row r="23" spans="1:4" ht="15" customHeight="1" x14ac:dyDescent="0.25">
      <c r="A23" s="12" t="s">
        <v>31</v>
      </c>
      <c r="B23" s="13">
        <v>6307000</v>
      </c>
      <c r="C23" s="13">
        <v>0</v>
      </c>
      <c r="D23" s="13">
        <v>0</v>
      </c>
    </row>
    <row r="24" spans="1:4" ht="15" customHeight="1" x14ac:dyDescent="0.25">
      <c r="A24" s="12" t="s">
        <v>32</v>
      </c>
      <c r="B24" s="13">
        <v>3349000</v>
      </c>
      <c r="C24" s="13">
        <v>0</v>
      </c>
      <c r="D24" s="13">
        <v>0</v>
      </c>
    </row>
    <row r="25" spans="1:4" ht="15" customHeight="1" x14ac:dyDescent="0.25">
      <c r="A25" s="12" t="s">
        <v>33</v>
      </c>
      <c r="B25" s="13">
        <v>2764000</v>
      </c>
      <c r="C25" s="13">
        <v>0</v>
      </c>
      <c r="D25" s="13">
        <v>0</v>
      </c>
    </row>
    <row r="26" spans="1:4" ht="15" customHeight="1" x14ac:dyDescent="0.25">
      <c r="A26" s="12" t="s">
        <v>34</v>
      </c>
      <c r="B26" s="13">
        <v>18572000</v>
      </c>
      <c r="C26" s="13">
        <v>0</v>
      </c>
      <c r="D26" s="13">
        <v>0</v>
      </c>
    </row>
    <row r="27" spans="1:4" ht="15" customHeight="1" x14ac:dyDescent="0.25">
      <c r="A27" s="12" t="s">
        <v>35</v>
      </c>
      <c r="B27" s="13">
        <v>16441300</v>
      </c>
      <c r="C27" s="13">
        <v>0</v>
      </c>
      <c r="D27" s="13">
        <v>0</v>
      </c>
    </row>
    <row r="28" spans="1:4" ht="15" customHeight="1" x14ac:dyDescent="0.25">
      <c r="A28" s="12" t="s">
        <v>36</v>
      </c>
      <c r="B28" s="13">
        <v>7088000</v>
      </c>
      <c r="C28" s="13">
        <v>0</v>
      </c>
      <c r="D28" s="13">
        <v>0</v>
      </c>
    </row>
    <row r="29" spans="1:4" ht="15" customHeight="1" x14ac:dyDescent="0.25">
      <c r="A29" s="12" t="s">
        <v>37</v>
      </c>
      <c r="B29" s="13">
        <v>15778800</v>
      </c>
      <c r="C29" s="13">
        <v>0</v>
      </c>
      <c r="D29" s="13">
        <v>0</v>
      </c>
    </row>
    <row r="30" spans="1:4" ht="15" customHeight="1" x14ac:dyDescent="0.25">
      <c r="A30" s="12" t="s">
        <v>38</v>
      </c>
      <c r="B30" s="13">
        <v>8325000</v>
      </c>
      <c r="C30" s="13">
        <v>0</v>
      </c>
      <c r="D30" s="13">
        <v>0</v>
      </c>
    </row>
    <row r="31" spans="1:4" ht="15" customHeight="1" x14ac:dyDescent="0.25">
      <c r="A31" s="12" t="s">
        <v>39</v>
      </c>
      <c r="B31" s="13">
        <v>4518000</v>
      </c>
      <c r="C31" s="13">
        <v>0</v>
      </c>
      <c r="D31" s="13">
        <v>0</v>
      </c>
    </row>
    <row r="32" spans="1:4" ht="15" customHeight="1" x14ac:dyDescent="0.25">
      <c r="A32" s="12" t="s">
        <v>40</v>
      </c>
      <c r="B32" s="13">
        <v>10863000</v>
      </c>
      <c r="C32" s="13">
        <v>0</v>
      </c>
      <c r="D32" s="13">
        <v>0</v>
      </c>
    </row>
    <row r="33" spans="1:4" ht="15" customHeight="1" x14ac:dyDescent="0.25">
      <c r="A33" s="12" t="s">
        <v>41</v>
      </c>
      <c r="B33" s="13">
        <v>13590600</v>
      </c>
      <c r="C33" s="13">
        <v>0</v>
      </c>
      <c r="D33" s="13">
        <v>0</v>
      </c>
    </row>
    <row r="34" spans="1:4" ht="15" customHeight="1" x14ac:dyDescent="0.25">
      <c r="A34" s="12" t="s">
        <v>42</v>
      </c>
      <c r="B34" s="13">
        <v>5616000</v>
      </c>
      <c r="C34" s="13">
        <v>0</v>
      </c>
      <c r="D34" s="13">
        <v>0</v>
      </c>
    </row>
    <row r="35" spans="1:4" ht="15" customHeight="1" x14ac:dyDescent="0.25">
      <c r="A35" s="12" t="s">
        <v>43</v>
      </c>
      <c r="B35" s="13">
        <v>12211000</v>
      </c>
      <c r="C35" s="13">
        <v>0</v>
      </c>
      <c r="D35" s="13">
        <v>0</v>
      </c>
    </row>
    <row r="36" spans="1:4" ht="15" customHeight="1" x14ac:dyDescent="0.25">
      <c r="A36" s="12" t="s">
        <v>44</v>
      </c>
      <c r="B36" s="13">
        <v>11196000</v>
      </c>
      <c r="C36" s="13">
        <v>0</v>
      </c>
      <c r="D36" s="13">
        <v>0</v>
      </c>
    </row>
    <row r="37" spans="1:4" ht="15" customHeight="1" x14ac:dyDescent="0.25">
      <c r="A37" s="12" t="s">
        <v>45</v>
      </c>
      <c r="B37" s="13">
        <v>172035500</v>
      </c>
      <c r="C37" s="13">
        <v>0</v>
      </c>
      <c r="D37" s="13">
        <v>0</v>
      </c>
    </row>
    <row r="38" spans="1:4" ht="19.5" customHeight="1" x14ac:dyDescent="0.25">
      <c r="A38" s="15" t="s">
        <v>46</v>
      </c>
      <c r="B38" s="16">
        <f>SUM(B6:B37)</f>
        <v>673439200</v>
      </c>
      <c r="C38" s="16">
        <f>SUM(C6:C37)</f>
        <v>0</v>
      </c>
      <c r="D38" s="16">
        <f>SUM(D6:D37)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3" width="16.8554687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7109375" style="2" hidden="1" customWidth="1"/>
    <col min="12" max="12" width="16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7.150000000000006" customHeight="1" x14ac:dyDescent="0.25">
      <c r="A3" s="102" t="s">
        <v>282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283</v>
      </c>
      <c r="I4" s="8">
        <v>521</v>
      </c>
      <c r="J4" s="9">
        <f>B7</f>
        <v>0</v>
      </c>
      <c r="K4" s="9">
        <f t="shared" ref="K4" si="0">C7</f>
        <v>0</v>
      </c>
      <c r="L4" s="9">
        <f>D7</f>
        <v>42217676.770000003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0</v>
      </c>
      <c r="K5" s="11">
        <v>0</v>
      </c>
      <c r="L5" s="11">
        <v>42217676.770000003</v>
      </c>
    </row>
    <row r="6" spans="1:12" ht="15" customHeight="1" x14ac:dyDescent="0.25">
      <c r="A6" s="12" t="s">
        <v>14</v>
      </c>
      <c r="B6" s="13">
        <v>0</v>
      </c>
      <c r="C6" s="13">
        <v>0</v>
      </c>
      <c r="D6" s="13">
        <v>42217676.770000003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9.5" customHeight="1" x14ac:dyDescent="0.25">
      <c r="A7" s="15" t="s">
        <v>46</v>
      </c>
      <c r="B7" s="16">
        <f>SUM(B6:B6)</f>
        <v>0</v>
      </c>
      <c r="C7" s="16">
        <f>SUM(C6:C6)</f>
        <v>0</v>
      </c>
      <c r="D7" s="16">
        <f>SUM(D6:D6)</f>
        <v>42217676.770000003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6" fitToHeight="0" orientation="portrait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7109375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118.5" customHeight="1" x14ac:dyDescent="0.25">
      <c r="A3" s="102" t="s">
        <v>266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267</v>
      </c>
      <c r="I4" s="8">
        <v>521</v>
      </c>
      <c r="J4" s="9">
        <f>B7</f>
        <v>0</v>
      </c>
      <c r="K4" s="9">
        <f t="shared" ref="K4" si="0">C7</f>
        <v>7446262.6299999999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0</v>
      </c>
      <c r="K5" s="11">
        <v>7446262.6299999999</v>
      </c>
      <c r="L5" s="11">
        <v>0</v>
      </c>
    </row>
    <row r="6" spans="1:12" ht="15" customHeight="1" x14ac:dyDescent="0.25">
      <c r="A6" s="12" t="s">
        <v>14</v>
      </c>
      <c r="B6" s="13">
        <v>0</v>
      </c>
      <c r="C6" s="13">
        <v>7446262.6299999999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9.5" customHeight="1" x14ac:dyDescent="0.25">
      <c r="A7" s="15" t="s">
        <v>46</v>
      </c>
      <c r="B7" s="16">
        <f>SUM(B6:B6)</f>
        <v>0</v>
      </c>
      <c r="C7" s="16">
        <f>SUM(C6:C6)</f>
        <v>7446262.6299999999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0" tint="-0.249977111117893"/>
    <pageSetUpPr fitToPage="1"/>
  </sheetPr>
  <dimension ref="A1:L37"/>
  <sheetViews>
    <sheetView view="pageBreakPreview" zoomScaleNormal="100" zoomScaleSheetLayoutView="100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2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2" customHeight="1" x14ac:dyDescent="0.25">
      <c r="A3" s="102" t="s">
        <v>336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268</v>
      </c>
      <c r="I4" s="8">
        <v>521</v>
      </c>
      <c r="J4" s="9">
        <f>B37</f>
        <v>13944000</v>
      </c>
      <c r="K4" s="9">
        <f t="shared" ref="K4" si="0">C37</f>
        <v>13944000</v>
      </c>
      <c r="L4" s="9">
        <f>D37</f>
        <v>13944000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13944000</v>
      </c>
      <c r="K5" s="2">
        <v>13944000</v>
      </c>
      <c r="L5" s="2">
        <v>13944000</v>
      </c>
    </row>
    <row r="6" spans="1:12" ht="15" customHeight="1" x14ac:dyDescent="0.25">
      <c r="A6" s="12" t="s">
        <v>14</v>
      </c>
      <c r="B6" s="13">
        <v>4109512</v>
      </c>
      <c r="C6" s="13">
        <v>3376330</v>
      </c>
      <c r="D6" s="13">
        <v>2188363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805370</v>
      </c>
      <c r="C7" s="13">
        <v>618994</v>
      </c>
      <c r="D7" s="13">
        <v>411147</v>
      </c>
    </row>
    <row r="8" spans="1:12" ht="15" customHeight="1" x14ac:dyDescent="0.25">
      <c r="A8" s="12" t="s">
        <v>16</v>
      </c>
      <c r="B8" s="13">
        <v>370013</v>
      </c>
      <c r="C8" s="13">
        <v>511895</v>
      </c>
      <c r="D8" s="13">
        <v>588721</v>
      </c>
    </row>
    <row r="9" spans="1:12" ht="15" customHeight="1" x14ac:dyDescent="0.25">
      <c r="A9" s="12" t="s">
        <v>17</v>
      </c>
      <c r="B9" s="13">
        <v>146431</v>
      </c>
      <c r="C9" s="13">
        <v>281361</v>
      </c>
      <c r="D9" s="13">
        <v>171311</v>
      </c>
    </row>
    <row r="10" spans="1:12" ht="15" customHeight="1" x14ac:dyDescent="0.25">
      <c r="A10" s="12" t="s">
        <v>18</v>
      </c>
      <c r="B10" s="13">
        <v>74003</v>
      </c>
      <c r="C10" s="13">
        <v>170632</v>
      </c>
      <c r="D10" s="13">
        <v>103892</v>
      </c>
    </row>
    <row r="11" spans="1:12" ht="15" customHeight="1" x14ac:dyDescent="0.25">
      <c r="A11" s="12" t="s">
        <v>19</v>
      </c>
      <c r="B11" s="13">
        <v>366077</v>
      </c>
      <c r="C11" s="13">
        <v>450177</v>
      </c>
      <c r="D11" s="13">
        <v>274098</v>
      </c>
    </row>
    <row r="12" spans="1:12" ht="15" customHeight="1" x14ac:dyDescent="0.25">
      <c r="A12" s="12" t="s">
        <v>20</v>
      </c>
      <c r="B12" s="13">
        <v>573127</v>
      </c>
      <c r="C12" s="13">
        <v>660744</v>
      </c>
      <c r="D12" s="13">
        <v>871661</v>
      </c>
    </row>
    <row r="13" spans="1:12" ht="15" customHeight="1" x14ac:dyDescent="0.25">
      <c r="A13" s="12" t="s">
        <v>21</v>
      </c>
      <c r="B13" s="13">
        <v>143282</v>
      </c>
      <c r="C13" s="13">
        <v>220248</v>
      </c>
      <c r="D13" s="13">
        <v>368780</v>
      </c>
    </row>
    <row r="14" spans="1:12" ht="15" customHeight="1" x14ac:dyDescent="0.25">
      <c r="A14" s="12" t="s">
        <v>22</v>
      </c>
      <c r="B14" s="13">
        <v>299160</v>
      </c>
      <c r="C14" s="13">
        <v>229929</v>
      </c>
      <c r="D14" s="13">
        <v>209994</v>
      </c>
    </row>
    <row r="15" spans="1:12" ht="15" customHeight="1" x14ac:dyDescent="0.25">
      <c r="A15" s="12" t="s">
        <v>23</v>
      </c>
      <c r="B15" s="13">
        <v>222008</v>
      </c>
      <c r="C15" s="13">
        <v>227509</v>
      </c>
      <c r="D15" s="13">
        <v>242415</v>
      </c>
    </row>
    <row r="16" spans="1:12" ht="15" customHeight="1" x14ac:dyDescent="0.25">
      <c r="A16" s="12" t="s">
        <v>24</v>
      </c>
      <c r="B16" s="13">
        <v>448740</v>
      </c>
      <c r="C16" s="13">
        <v>632305</v>
      </c>
      <c r="D16" s="13">
        <v>419989</v>
      </c>
    </row>
    <row r="17" spans="1:4" ht="15" customHeight="1" x14ac:dyDescent="0.25">
      <c r="A17" s="12" t="s">
        <v>25</v>
      </c>
      <c r="B17" s="13">
        <v>74003</v>
      </c>
      <c r="C17" s="13">
        <v>113754</v>
      </c>
      <c r="D17" s="13">
        <v>103892</v>
      </c>
    </row>
    <row r="18" spans="1:4" ht="15" customHeight="1" x14ac:dyDescent="0.25">
      <c r="A18" s="12" t="s">
        <v>26</v>
      </c>
      <c r="B18" s="13">
        <v>366077</v>
      </c>
      <c r="C18" s="13">
        <v>393905</v>
      </c>
      <c r="D18" s="13">
        <v>513934</v>
      </c>
    </row>
    <row r="19" spans="1:4" ht="15" customHeight="1" x14ac:dyDescent="0.25">
      <c r="A19" s="12" t="s">
        <v>27</v>
      </c>
      <c r="B19" s="13">
        <v>224370</v>
      </c>
      <c r="C19" s="13">
        <v>229929</v>
      </c>
      <c r="D19" s="13">
        <v>244994</v>
      </c>
    </row>
    <row r="20" spans="1:4" ht="15" customHeight="1" x14ac:dyDescent="0.25">
      <c r="A20" s="12" t="s">
        <v>28</v>
      </c>
      <c r="B20" s="13">
        <v>296011</v>
      </c>
      <c r="C20" s="13">
        <v>341263</v>
      </c>
      <c r="D20" s="13">
        <v>380937</v>
      </c>
    </row>
    <row r="21" spans="1:4" ht="15" customHeight="1" x14ac:dyDescent="0.25">
      <c r="A21" s="12" t="s">
        <v>29</v>
      </c>
      <c r="B21" s="13">
        <v>224370</v>
      </c>
      <c r="C21" s="13">
        <v>172447</v>
      </c>
      <c r="D21" s="13">
        <v>209994</v>
      </c>
    </row>
    <row r="22" spans="1:4" ht="15" customHeight="1" x14ac:dyDescent="0.25">
      <c r="A22" s="12" t="s">
        <v>30</v>
      </c>
      <c r="B22" s="13">
        <v>598320</v>
      </c>
      <c r="C22" s="13">
        <v>632305</v>
      </c>
      <c r="D22" s="13">
        <v>629983</v>
      </c>
    </row>
    <row r="23" spans="1:4" ht="15" customHeight="1" x14ac:dyDescent="0.25">
      <c r="A23" s="12" t="s">
        <v>31</v>
      </c>
      <c r="B23" s="13">
        <v>296011</v>
      </c>
      <c r="C23" s="13">
        <v>284386</v>
      </c>
      <c r="D23" s="13">
        <v>484829</v>
      </c>
    </row>
    <row r="24" spans="1:4" ht="15" customHeight="1" x14ac:dyDescent="0.25">
      <c r="A24" s="12" t="s">
        <v>32</v>
      </c>
      <c r="B24" s="13">
        <v>149580</v>
      </c>
      <c r="C24" s="13">
        <v>172447</v>
      </c>
      <c r="D24" s="13">
        <v>384990</v>
      </c>
    </row>
    <row r="25" spans="1:4" ht="15" customHeight="1" x14ac:dyDescent="0.25">
      <c r="A25" s="12" t="s">
        <v>33</v>
      </c>
      <c r="B25" s="13">
        <v>299160</v>
      </c>
      <c r="C25" s="13">
        <v>287412</v>
      </c>
      <c r="D25" s="13">
        <v>244994</v>
      </c>
    </row>
    <row r="26" spans="1:4" ht="15" customHeight="1" x14ac:dyDescent="0.25">
      <c r="A26" s="12" t="s">
        <v>34</v>
      </c>
      <c r="B26" s="13">
        <v>299160</v>
      </c>
      <c r="C26" s="13">
        <v>287412</v>
      </c>
      <c r="D26" s="13">
        <v>384990</v>
      </c>
    </row>
    <row r="27" spans="1:4" ht="15" customHeight="1" x14ac:dyDescent="0.25">
      <c r="A27" s="12" t="s">
        <v>35</v>
      </c>
      <c r="B27" s="13">
        <v>448740</v>
      </c>
      <c r="C27" s="13">
        <v>459859</v>
      </c>
      <c r="D27" s="13">
        <v>489987</v>
      </c>
    </row>
    <row r="28" spans="1:4" ht="15" customHeight="1" x14ac:dyDescent="0.25">
      <c r="A28" s="12" t="s">
        <v>36</v>
      </c>
      <c r="B28" s="13">
        <v>370013</v>
      </c>
      <c r="C28" s="13">
        <v>398141</v>
      </c>
      <c r="D28" s="13">
        <v>623352</v>
      </c>
    </row>
    <row r="29" spans="1:4" ht="15" customHeight="1" x14ac:dyDescent="0.25">
      <c r="A29" s="12" t="s">
        <v>37</v>
      </c>
      <c r="B29" s="13">
        <v>444016</v>
      </c>
      <c r="C29" s="13">
        <v>511895</v>
      </c>
      <c r="D29" s="13">
        <v>657983</v>
      </c>
    </row>
    <row r="30" spans="1:4" ht="15" customHeight="1" x14ac:dyDescent="0.25">
      <c r="A30" s="12" t="s">
        <v>38</v>
      </c>
      <c r="B30" s="13">
        <v>224370</v>
      </c>
      <c r="C30" s="13">
        <v>172447</v>
      </c>
      <c r="D30" s="13">
        <v>139996</v>
      </c>
    </row>
    <row r="31" spans="1:4" ht="15" customHeight="1" x14ac:dyDescent="0.25">
      <c r="A31" s="12" t="s">
        <v>39</v>
      </c>
      <c r="B31" s="13">
        <v>292862</v>
      </c>
      <c r="C31" s="13">
        <v>281361</v>
      </c>
      <c r="D31" s="13">
        <v>376885</v>
      </c>
    </row>
    <row r="32" spans="1:4" ht="15" customHeight="1" x14ac:dyDescent="0.25">
      <c r="A32" s="12" t="s">
        <v>40</v>
      </c>
      <c r="B32" s="13">
        <v>439293</v>
      </c>
      <c r="C32" s="13">
        <v>450177</v>
      </c>
      <c r="D32" s="13">
        <v>548196</v>
      </c>
    </row>
    <row r="33" spans="1:4" ht="15" customHeight="1" x14ac:dyDescent="0.25">
      <c r="A33" s="12" t="s">
        <v>41</v>
      </c>
      <c r="B33" s="13">
        <v>224370</v>
      </c>
      <c r="C33" s="13">
        <v>287412</v>
      </c>
      <c r="D33" s="13">
        <v>244994</v>
      </c>
    </row>
    <row r="34" spans="1:4" ht="15" customHeight="1" x14ac:dyDescent="0.25">
      <c r="A34" s="12" t="s">
        <v>42</v>
      </c>
      <c r="B34" s="13">
        <v>299160</v>
      </c>
      <c r="C34" s="13">
        <v>344894</v>
      </c>
      <c r="D34" s="13">
        <v>454988</v>
      </c>
    </row>
    <row r="35" spans="1:4" ht="15" customHeight="1" x14ac:dyDescent="0.25">
      <c r="A35" s="12" t="s">
        <v>43</v>
      </c>
      <c r="B35" s="13">
        <v>224370</v>
      </c>
      <c r="C35" s="13">
        <v>287412</v>
      </c>
      <c r="D35" s="13">
        <v>384990</v>
      </c>
    </row>
    <row r="36" spans="1:4" ht="15" customHeight="1" x14ac:dyDescent="0.25">
      <c r="A36" s="12" t="s">
        <v>44</v>
      </c>
      <c r="B36" s="13">
        <v>592021</v>
      </c>
      <c r="C36" s="13">
        <v>455018</v>
      </c>
      <c r="D36" s="13">
        <v>588721</v>
      </c>
    </row>
    <row r="37" spans="1:4" ht="19.5" customHeight="1" x14ac:dyDescent="0.25">
      <c r="A37" s="15" t="s">
        <v>46</v>
      </c>
      <c r="B37" s="16">
        <f>SUM(B6:B36)</f>
        <v>13944000</v>
      </c>
      <c r="C37" s="16">
        <f>SUM(C6:C36)</f>
        <v>13944000</v>
      </c>
      <c r="D37" s="16">
        <f>SUM(D6:D36)</f>
        <v>13944000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0" tint="-0.249977111117893"/>
    <pageSetUpPr fitToPage="1"/>
  </sheetPr>
  <dimension ref="A1:L36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2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1.45" customHeight="1" x14ac:dyDescent="0.25">
      <c r="A3" s="102" t="s">
        <v>403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269</v>
      </c>
      <c r="I4" s="8" t="s">
        <v>104</v>
      </c>
      <c r="J4" s="9">
        <f>B36</f>
        <v>12500000</v>
      </c>
      <c r="K4" s="9">
        <f t="shared" ref="K4" si="0">C36</f>
        <v>12500000</v>
      </c>
      <c r="L4" s="9">
        <f>D36</f>
        <v>12500000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12500000</v>
      </c>
      <c r="K5" s="2">
        <v>12500000</v>
      </c>
      <c r="L5" s="2">
        <v>12500000</v>
      </c>
    </row>
    <row r="6" spans="1:12" ht="15" customHeight="1" x14ac:dyDescent="0.25">
      <c r="A6" s="12" t="s">
        <v>15</v>
      </c>
      <c r="B6" s="13">
        <v>0</v>
      </c>
      <c r="C6" s="13">
        <v>0</v>
      </c>
      <c r="D6" s="46">
        <v>1462760</v>
      </c>
    </row>
    <row r="7" spans="1:12" ht="15" customHeight="1" x14ac:dyDescent="0.25">
      <c r="A7" s="12" t="s">
        <v>16</v>
      </c>
      <c r="B7" s="13">
        <v>625000</v>
      </c>
      <c r="C7" s="13">
        <v>781250</v>
      </c>
      <c r="D7" s="46">
        <v>132980</v>
      </c>
    </row>
    <row r="8" spans="1:12" ht="15" customHeight="1" x14ac:dyDescent="0.25">
      <c r="A8" s="12" t="s">
        <v>17</v>
      </c>
      <c r="B8" s="13">
        <v>312500</v>
      </c>
      <c r="C8" s="13">
        <v>156250</v>
      </c>
      <c r="D8" s="46">
        <v>0</v>
      </c>
    </row>
    <row r="9" spans="1:12" ht="15" customHeight="1" x14ac:dyDescent="0.25">
      <c r="A9" s="12" t="s">
        <v>18</v>
      </c>
      <c r="B9" s="13">
        <v>156250</v>
      </c>
      <c r="C9" s="13">
        <v>0</v>
      </c>
      <c r="D9" s="46">
        <v>0</v>
      </c>
    </row>
    <row r="10" spans="1:12" ht="15" customHeight="1" x14ac:dyDescent="0.25">
      <c r="A10" s="12" t="s">
        <v>19</v>
      </c>
      <c r="B10" s="13">
        <v>312500</v>
      </c>
      <c r="C10" s="13">
        <v>312500</v>
      </c>
      <c r="D10" s="46">
        <v>930850</v>
      </c>
    </row>
    <row r="11" spans="1:12" ht="15" customHeight="1" x14ac:dyDescent="0.25">
      <c r="A11" s="12" t="s">
        <v>20</v>
      </c>
      <c r="B11" s="13">
        <v>937500</v>
      </c>
      <c r="C11" s="13">
        <v>937500</v>
      </c>
      <c r="D11" s="46">
        <v>265960</v>
      </c>
    </row>
    <row r="12" spans="1:12" ht="15" customHeight="1" x14ac:dyDescent="0.25">
      <c r="A12" s="12" t="s">
        <v>21</v>
      </c>
      <c r="B12" s="13">
        <v>312500</v>
      </c>
      <c r="C12" s="13">
        <v>156250</v>
      </c>
      <c r="D12" s="46">
        <v>0</v>
      </c>
    </row>
    <row r="13" spans="1:12" ht="15" customHeight="1" x14ac:dyDescent="0.25">
      <c r="A13" s="12" t="s">
        <v>22</v>
      </c>
      <c r="B13" s="13">
        <v>312500</v>
      </c>
      <c r="C13" s="13">
        <v>312500</v>
      </c>
      <c r="D13" s="46">
        <v>132980</v>
      </c>
    </row>
    <row r="14" spans="1:12" ht="15" customHeight="1" x14ac:dyDescent="0.25">
      <c r="A14" s="12" t="s">
        <v>23</v>
      </c>
      <c r="B14" s="13">
        <v>156250</v>
      </c>
      <c r="C14" s="13">
        <v>156250</v>
      </c>
      <c r="D14" s="46">
        <v>265960</v>
      </c>
    </row>
    <row r="15" spans="1:12" ht="15" customHeight="1" x14ac:dyDescent="0.25">
      <c r="A15" s="12" t="s">
        <v>24</v>
      </c>
      <c r="B15" s="13">
        <v>468750</v>
      </c>
      <c r="C15" s="13">
        <v>468750</v>
      </c>
      <c r="D15" s="46">
        <v>132980</v>
      </c>
    </row>
    <row r="16" spans="1:12" ht="15" customHeight="1" x14ac:dyDescent="0.25">
      <c r="A16" s="12" t="s">
        <v>25</v>
      </c>
      <c r="B16" s="13">
        <v>156250</v>
      </c>
      <c r="C16" s="13">
        <v>156250</v>
      </c>
      <c r="D16" s="46">
        <v>265960</v>
      </c>
    </row>
    <row r="17" spans="1:4" ht="15" customHeight="1" x14ac:dyDescent="0.25">
      <c r="A17" s="12" t="s">
        <v>26</v>
      </c>
      <c r="B17" s="13">
        <v>468750</v>
      </c>
      <c r="C17" s="13">
        <v>468750</v>
      </c>
      <c r="D17" s="46">
        <v>531910</v>
      </c>
    </row>
    <row r="18" spans="1:4" ht="15" customHeight="1" x14ac:dyDescent="0.25">
      <c r="A18" s="12" t="s">
        <v>27</v>
      </c>
      <c r="B18" s="13">
        <v>156250</v>
      </c>
      <c r="C18" s="13">
        <v>312500</v>
      </c>
      <c r="D18" s="46">
        <v>398930</v>
      </c>
    </row>
    <row r="19" spans="1:4" ht="15" customHeight="1" x14ac:dyDescent="0.25">
      <c r="A19" s="12" t="s">
        <v>28</v>
      </c>
      <c r="B19" s="13">
        <v>625000</v>
      </c>
      <c r="C19" s="13">
        <v>625000</v>
      </c>
      <c r="D19" s="46">
        <v>0</v>
      </c>
    </row>
    <row r="20" spans="1:4" ht="15" customHeight="1" x14ac:dyDescent="0.25">
      <c r="A20" s="12" t="s">
        <v>29</v>
      </c>
      <c r="B20" s="13">
        <v>156250</v>
      </c>
      <c r="C20" s="13">
        <v>312500</v>
      </c>
      <c r="D20" s="46">
        <v>265960</v>
      </c>
    </row>
    <row r="21" spans="1:4" ht="15" customHeight="1" x14ac:dyDescent="0.25">
      <c r="A21" s="12" t="s">
        <v>30</v>
      </c>
      <c r="B21" s="13">
        <v>468750</v>
      </c>
      <c r="C21" s="13">
        <v>312500</v>
      </c>
      <c r="D21" s="46">
        <v>1595740</v>
      </c>
    </row>
    <row r="22" spans="1:4" ht="15" customHeight="1" x14ac:dyDescent="0.25">
      <c r="A22" s="12" t="s">
        <v>31</v>
      </c>
      <c r="B22" s="13">
        <v>625000</v>
      </c>
      <c r="C22" s="13">
        <v>468750</v>
      </c>
      <c r="D22" s="46">
        <v>0</v>
      </c>
    </row>
    <row r="23" spans="1:4" ht="15" customHeight="1" x14ac:dyDescent="0.25">
      <c r="A23" s="12" t="s">
        <v>32</v>
      </c>
      <c r="B23" s="13">
        <v>312500</v>
      </c>
      <c r="C23" s="13">
        <v>468750</v>
      </c>
      <c r="D23" s="46">
        <v>0</v>
      </c>
    </row>
    <row r="24" spans="1:4" ht="15" customHeight="1" x14ac:dyDescent="0.25">
      <c r="A24" s="12" t="s">
        <v>33</v>
      </c>
      <c r="B24" s="13">
        <v>468750</v>
      </c>
      <c r="C24" s="13">
        <v>312500</v>
      </c>
      <c r="D24" s="46">
        <v>664900</v>
      </c>
    </row>
    <row r="25" spans="1:4" ht="15" customHeight="1" x14ac:dyDescent="0.25">
      <c r="A25" s="12" t="s">
        <v>34</v>
      </c>
      <c r="B25" s="13">
        <v>468750</v>
      </c>
      <c r="C25" s="13">
        <v>468750</v>
      </c>
      <c r="D25" s="46">
        <v>265960</v>
      </c>
    </row>
    <row r="26" spans="1:4" ht="15" customHeight="1" x14ac:dyDescent="0.25">
      <c r="A26" s="12" t="s">
        <v>35</v>
      </c>
      <c r="B26" s="13">
        <v>625000</v>
      </c>
      <c r="C26" s="13">
        <v>625000</v>
      </c>
      <c r="D26" s="46">
        <v>398930</v>
      </c>
    </row>
    <row r="27" spans="1:4" ht="15" customHeight="1" x14ac:dyDescent="0.25">
      <c r="A27" s="12" t="s">
        <v>36</v>
      </c>
      <c r="B27" s="13">
        <v>625000</v>
      </c>
      <c r="C27" s="13">
        <v>781250</v>
      </c>
      <c r="D27" s="46">
        <v>797870</v>
      </c>
    </row>
    <row r="28" spans="1:4" ht="15" customHeight="1" x14ac:dyDescent="0.25">
      <c r="A28" s="12" t="s">
        <v>37</v>
      </c>
      <c r="B28" s="13">
        <v>781250</v>
      </c>
      <c r="C28" s="13">
        <v>937500</v>
      </c>
      <c r="D28" s="46">
        <v>664900</v>
      </c>
    </row>
    <row r="29" spans="1:4" ht="15" customHeight="1" x14ac:dyDescent="0.25">
      <c r="A29" s="12" t="s">
        <v>38</v>
      </c>
      <c r="B29" s="13">
        <v>156250</v>
      </c>
      <c r="C29" s="13">
        <v>156250</v>
      </c>
      <c r="D29" s="46">
        <v>531910</v>
      </c>
    </row>
    <row r="30" spans="1:4" ht="15" customHeight="1" x14ac:dyDescent="0.25">
      <c r="A30" s="12" t="s">
        <v>39</v>
      </c>
      <c r="B30" s="13">
        <v>312500</v>
      </c>
      <c r="C30" s="13">
        <v>468750</v>
      </c>
      <c r="D30" s="46">
        <v>664900</v>
      </c>
    </row>
    <row r="31" spans="1:4" ht="15" customHeight="1" x14ac:dyDescent="0.25">
      <c r="A31" s="12" t="s">
        <v>40</v>
      </c>
      <c r="B31" s="13">
        <v>625000</v>
      </c>
      <c r="C31" s="13">
        <v>625000</v>
      </c>
      <c r="D31" s="46">
        <v>398930</v>
      </c>
    </row>
    <row r="32" spans="1:4" ht="15" customHeight="1" x14ac:dyDescent="0.25">
      <c r="A32" s="12" t="s">
        <v>41</v>
      </c>
      <c r="B32" s="13">
        <v>312500</v>
      </c>
      <c r="C32" s="13">
        <v>312500</v>
      </c>
      <c r="D32" s="46">
        <v>265960</v>
      </c>
    </row>
    <row r="33" spans="1:4" ht="15" customHeight="1" x14ac:dyDescent="0.25">
      <c r="A33" s="12" t="s">
        <v>42</v>
      </c>
      <c r="B33" s="13">
        <v>468750</v>
      </c>
      <c r="C33" s="13">
        <v>468750</v>
      </c>
      <c r="D33" s="46">
        <v>664900</v>
      </c>
    </row>
    <row r="34" spans="1:4" ht="15" customHeight="1" x14ac:dyDescent="0.25">
      <c r="A34" s="12" t="s">
        <v>43</v>
      </c>
      <c r="B34" s="13">
        <v>312500</v>
      </c>
      <c r="C34" s="13">
        <v>312500</v>
      </c>
      <c r="D34" s="46">
        <v>531910</v>
      </c>
    </row>
    <row r="35" spans="1:4" ht="15" customHeight="1" x14ac:dyDescent="0.25">
      <c r="A35" s="12" t="s">
        <v>44</v>
      </c>
      <c r="B35" s="13">
        <v>781250</v>
      </c>
      <c r="C35" s="13">
        <v>625000</v>
      </c>
      <c r="D35" s="46">
        <v>265960</v>
      </c>
    </row>
    <row r="36" spans="1:4" ht="19.5" customHeight="1" x14ac:dyDescent="0.25">
      <c r="A36" s="15" t="s">
        <v>46</v>
      </c>
      <c r="B36" s="16">
        <f>SUM(B6:B35)</f>
        <v>12500000</v>
      </c>
      <c r="C36" s="16">
        <f>SUM(C6:C35)</f>
        <v>12500000</v>
      </c>
      <c r="D36" s="16">
        <f>SUM(D6:D35)</f>
        <v>12500000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P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5.42578125" style="2" hidden="1" customWidth="1"/>
    <col min="13" max="16" width="0" style="2" hidden="1" customWidth="1"/>
    <col min="17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0.150000000000006" customHeight="1" x14ac:dyDescent="0.25">
      <c r="A3" s="102" t="s">
        <v>280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281</v>
      </c>
      <c r="I4" s="8" t="s">
        <v>104</v>
      </c>
      <c r="J4" s="9">
        <f>B37</f>
        <v>555555734</v>
      </c>
      <c r="K4" s="9">
        <f t="shared" ref="K4" si="0">C37</f>
        <v>560468341</v>
      </c>
      <c r="L4" s="9">
        <f>D37</f>
        <v>576206909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555555734</v>
      </c>
      <c r="K5" s="2">
        <v>560468341</v>
      </c>
      <c r="L5" s="2">
        <v>576206909</v>
      </c>
    </row>
    <row r="6" spans="1:12" ht="15" customHeight="1" x14ac:dyDescent="0.25">
      <c r="A6" s="12" t="s">
        <v>14</v>
      </c>
      <c r="B6" s="49">
        <v>258590724</v>
      </c>
      <c r="C6" s="49">
        <v>261362670</v>
      </c>
      <c r="D6" s="49">
        <v>274358537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49">
        <v>25778104</v>
      </c>
      <c r="C7" s="49">
        <v>25898622</v>
      </c>
      <c r="D7" s="49">
        <v>24774740</v>
      </c>
    </row>
    <row r="8" spans="1:12" ht="15" customHeight="1" x14ac:dyDescent="0.25">
      <c r="A8" s="12" t="s">
        <v>16</v>
      </c>
      <c r="B8" s="49">
        <v>17292369</v>
      </c>
      <c r="C8" s="49">
        <v>17349097</v>
      </c>
      <c r="D8" s="49">
        <v>17950098</v>
      </c>
    </row>
    <row r="9" spans="1:12" ht="15" customHeight="1" x14ac:dyDescent="0.25">
      <c r="A9" s="12" t="s">
        <v>17</v>
      </c>
      <c r="B9" s="49">
        <v>8104912</v>
      </c>
      <c r="C9" s="49">
        <v>8177738</v>
      </c>
      <c r="D9" s="49">
        <v>8509400</v>
      </c>
    </row>
    <row r="10" spans="1:12" ht="15" customHeight="1" x14ac:dyDescent="0.25">
      <c r="A10" s="12" t="s">
        <v>18</v>
      </c>
      <c r="B10" s="49">
        <v>5849720</v>
      </c>
      <c r="C10" s="49">
        <v>5883337</v>
      </c>
      <c r="D10" s="49">
        <v>5131929</v>
      </c>
    </row>
    <row r="11" spans="1:12" ht="15" customHeight="1" x14ac:dyDescent="0.25">
      <c r="A11" s="12" t="s">
        <v>19</v>
      </c>
      <c r="B11" s="49">
        <v>7310680</v>
      </c>
      <c r="C11" s="49">
        <v>7390373</v>
      </c>
      <c r="D11" s="49">
        <v>7596464</v>
      </c>
    </row>
    <row r="12" spans="1:12" ht="15" customHeight="1" x14ac:dyDescent="0.25">
      <c r="A12" s="12" t="s">
        <v>20</v>
      </c>
      <c r="B12" s="49">
        <v>35258434</v>
      </c>
      <c r="C12" s="49">
        <v>35645177</v>
      </c>
      <c r="D12" s="49">
        <v>36025303</v>
      </c>
    </row>
    <row r="13" spans="1:12" ht="15" customHeight="1" x14ac:dyDescent="0.25">
      <c r="A13" s="12" t="s">
        <v>21</v>
      </c>
      <c r="B13" s="49">
        <v>5592810</v>
      </c>
      <c r="C13" s="49">
        <v>5611157</v>
      </c>
      <c r="D13" s="49">
        <v>5528003</v>
      </c>
    </row>
    <row r="14" spans="1:12" ht="15" customHeight="1" x14ac:dyDescent="0.25">
      <c r="A14" s="12" t="s">
        <v>22</v>
      </c>
      <c r="B14" s="49">
        <v>2197745</v>
      </c>
      <c r="C14" s="49">
        <v>2204955</v>
      </c>
      <c r="D14" s="49">
        <v>2401436</v>
      </c>
    </row>
    <row r="15" spans="1:12" ht="15" customHeight="1" x14ac:dyDescent="0.25">
      <c r="A15" s="12" t="s">
        <v>23</v>
      </c>
      <c r="B15" s="49">
        <v>6680642</v>
      </c>
      <c r="C15" s="49">
        <v>6750604</v>
      </c>
      <c r="D15" s="49">
        <v>7126899</v>
      </c>
    </row>
    <row r="16" spans="1:12" ht="15" customHeight="1" x14ac:dyDescent="0.25">
      <c r="A16" s="12" t="s">
        <v>24</v>
      </c>
      <c r="B16" s="49">
        <v>27234750</v>
      </c>
      <c r="C16" s="49">
        <v>27480586</v>
      </c>
      <c r="D16" s="49">
        <v>27360785</v>
      </c>
    </row>
    <row r="17" spans="1:4" ht="15" customHeight="1" x14ac:dyDescent="0.25">
      <c r="A17" s="12" t="s">
        <v>25</v>
      </c>
      <c r="B17" s="49">
        <v>1584263</v>
      </c>
      <c r="C17" s="49">
        <v>1589460</v>
      </c>
      <c r="D17" s="49">
        <v>1682078</v>
      </c>
    </row>
    <row r="18" spans="1:4" ht="15" customHeight="1" x14ac:dyDescent="0.25">
      <c r="A18" s="12" t="s">
        <v>26</v>
      </c>
      <c r="B18" s="49">
        <v>14132818</v>
      </c>
      <c r="C18" s="49">
        <v>14271950</v>
      </c>
      <c r="D18" s="49">
        <v>14145379</v>
      </c>
    </row>
    <row r="19" spans="1:4" ht="15" customHeight="1" x14ac:dyDescent="0.25">
      <c r="A19" s="12" t="s">
        <v>27</v>
      </c>
      <c r="B19" s="49">
        <v>3484654</v>
      </c>
      <c r="C19" s="49">
        <v>3496085</v>
      </c>
      <c r="D19" s="49">
        <v>3759286</v>
      </c>
    </row>
    <row r="20" spans="1:4" ht="15" customHeight="1" x14ac:dyDescent="0.25">
      <c r="A20" s="12" t="s">
        <v>28</v>
      </c>
      <c r="B20" s="49">
        <v>15245021</v>
      </c>
      <c r="C20" s="49">
        <v>15399007</v>
      </c>
      <c r="D20" s="49">
        <v>15499638</v>
      </c>
    </row>
    <row r="21" spans="1:4" ht="15" customHeight="1" x14ac:dyDescent="0.25">
      <c r="A21" s="12" t="s">
        <v>29</v>
      </c>
      <c r="B21" s="49">
        <v>4853721</v>
      </c>
      <c r="C21" s="49">
        <v>4869644</v>
      </c>
      <c r="D21" s="49">
        <v>4893023</v>
      </c>
    </row>
    <row r="22" spans="1:4" ht="15" customHeight="1" x14ac:dyDescent="0.25">
      <c r="A22" s="12" t="s">
        <v>30</v>
      </c>
      <c r="B22" s="49">
        <v>7557867</v>
      </c>
      <c r="C22" s="49">
        <v>7582661</v>
      </c>
      <c r="D22" s="49">
        <v>7284076</v>
      </c>
    </row>
    <row r="23" spans="1:4" ht="15" customHeight="1" x14ac:dyDescent="0.25">
      <c r="A23" s="12" t="s">
        <v>31</v>
      </c>
      <c r="B23" s="49">
        <v>4920457</v>
      </c>
      <c r="C23" s="49">
        <v>4936599</v>
      </c>
      <c r="D23" s="49">
        <v>4806438</v>
      </c>
    </row>
    <row r="24" spans="1:4" ht="15" customHeight="1" x14ac:dyDescent="0.25">
      <c r="A24" s="12" t="s">
        <v>32</v>
      </c>
      <c r="B24" s="49">
        <v>4340229</v>
      </c>
      <c r="C24" s="49">
        <v>4354468</v>
      </c>
      <c r="D24" s="49">
        <v>4277660</v>
      </c>
    </row>
    <row r="25" spans="1:4" ht="15" customHeight="1" x14ac:dyDescent="0.25">
      <c r="A25" s="12" t="s">
        <v>33</v>
      </c>
      <c r="B25" s="49">
        <v>2732755</v>
      </c>
      <c r="C25" s="49">
        <v>2741720</v>
      </c>
      <c r="D25" s="49">
        <v>2888661</v>
      </c>
    </row>
    <row r="26" spans="1:4" ht="15" customHeight="1" x14ac:dyDescent="0.25">
      <c r="A26" s="12" t="s">
        <v>34</v>
      </c>
      <c r="B26" s="49">
        <v>3960979</v>
      </c>
      <c r="C26" s="49">
        <v>3973973</v>
      </c>
      <c r="D26" s="49">
        <v>3834751</v>
      </c>
    </row>
    <row r="27" spans="1:4" ht="15" customHeight="1" x14ac:dyDescent="0.25">
      <c r="A27" s="12" t="s">
        <v>35</v>
      </c>
      <c r="B27" s="49">
        <v>11472635</v>
      </c>
      <c r="C27" s="49">
        <v>11583698</v>
      </c>
      <c r="D27" s="49">
        <v>11772276</v>
      </c>
    </row>
    <row r="28" spans="1:4" ht="15" customHeight="1" x14ac:dyDescent="0.25">
      <c r="A28" s="12" t="s">
        <v>36</v>
      </c>
      <c r="B28" s="49">
        <v>10474514</v>
      </c>
      <c r="C28" s="49">
        <v>10561477</v>
      </c>
      <c r="D28" s="49">
        <v>11055431</v>
      </c>
    </row>
    <row r="29" spans="1:4" ht="15" customHeight="1" x14ac:dyDescent="0.25">
      <c r="A29" s="12" t="s">
        <v>37</v>
      </c>
      <c r="B29" s="49">
        <v>11393240</v>
      </c>
      <c r="C29" s="49">
        <v>11430616</v>
      </c>
      <c r="D29" s="49">
        <v>11791082</v>
      </c>
    </row>
    <row r="30" spans="1:4" ht="15" customHeight="1" x14ac:dyDescent="0.25">
      <c r="A30" s="12" t="s">
        <v>38</v>
      </c>
      <c r="B30" s="49">
        <v>1443646</v>
      </c>
      <c r="C30" s="49">
        <v>1448382</v>
      </c>
      <c r="D30" s="49">
        <v>1444964</v>
      </c>
    </row>
    <row r="31" spans="1:4" ht="15" customHeight="1" x14ac:dyDescent="0.25">
      <c r="A31" s="12" t="s">
        <v>39</v>
      </c>
      <c r="B31" s="49">
        <v>4652437</v>
      </c>
      <c r="C31" s="49">
        <v>4667700</v>
      </c>
      <c r="D31" s="49">
        <v>4671018</v>
      </c>
    </row>
    <row r="32" spans="1:4" ht="15" customHeight="1" x14ac:dyDescent="0.25">
      <c r="A32" s="12" t="s">
        <v>40</v>
      </c>
      <c r="B32" s="49">
        <v>15189166</v>
      </c>
      <c r="C32" s="49">
        <v>15342595</v>
      </c>
      <c r="D32" s="49">
        <v>16435820</v>
      </c>
    </row>
    <row r="33" spans="1:4" ht="15" customHeight="1" x14ac:dyDescent="0.25">
      <c r="A33" s="12" t="s">
        <v>41</v>
      </c>
      <c r="B33" s="49">
        <v>4322135</v>
      </c>
      <c r="C33" s="49">
        <v>4336314</v>
      </c>
      <c r="D33" s="49">
        <v>4451127</v>
      </c>
    </row>
    <row r="34" spans="1:4" ht="15" customHeight="1" x14ac:dyDescent="0.25">
      <c r="A34" s="12" t="s">
        <v>42</v>
      </c>
      <c r="B34" s="49">
        <v>7193288</v>
      </c>
      <c r="C34" s="49">
        <v>7216886</v>
      </c>
      <c r="D34" s="49">
        <v>7349411</v>
      </c>
    </row>
    <row r="35" spans="1:4" ht="15" customHeight="1" x14ac:dyDescent="0.25">
      <c r="A35" s="12" t="s">
        <v>43</v>
      </c>
      <c r="B35" s="49">
        <v>9853910</v>
      </c>
      <c r="C35" s="49">
        <v>9886236</v>
      </c>
      <c r="D35" s="49">
        <v>9971162</v>
      </c>
    </row>
    <row r="36" spans="1:4" ht="15" customHeight="1" x14ac:dyDescent="0.25">
      <c r="A36" s="12" t="s">
        <v>44</v>
      </c>
      <c r="B36" s="49">
        <v>16857109</v>
      </c>
      <c r="C36" s="49">
        <v>17024554</v>
      </c>
      <c r="D36" s="49">
        <v>17430034</v>
      </c>
    </row>
    <row r="37" spans="1:4" ht="19.5" customHeight="1" x14ac:dyDescent="0.25">
      <c r="A37" s="15" t="s">
        <v>46</v>
      </c>
      <c r="B37" s="16">
        <f>SUM(B6:B36)</f>
        <v>555555734</v>
      </c>
      <c r="C37" s="16">
        <f>SUM(C6:C36)</f>
        <v>560468341</v>
      </c>
      <c r="D37" s="16">
        <f>SUM(D6:D36)</f>
        <v>576206909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0" tint="-0.249977111117893"/>
    <pageSetUpPr fitToPage="1"/>
  </sheetPr>
  <dimension ref="A1:L1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4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299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5.9" customHeight="1" x14ac:dyDescent="0.25">
      <c r="A3" s="102" t="s">
        <v>270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9</v>
      </c>
      <c r="H4" s="7" t="s">
        <v>271</v>
      </c>
      <c r="I4" s="8">
        <v>521</v>
      </c>
      <c r="J4" s="9">
        <f>B15</f>
        <v>890363.59</v>
      </c>
      <c r="K4" s="9">
        <f t="shared" ref="K4" si="0">C15</f>
        <v>660064.65999999992</v>
      </c>
      <c r="L4" s="9">
        <f>D15</f>
        <v>1924040.4100000001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890363.59</v>
      </c>
      <c r="K5" s="11">
        <v>660064.66</v>
      </c>
      <c r="L5" s="11">
        <v>1924040.41</v>
      </c>
    </row>
    <row r="6" spans="1:12" ht="15" customHeight="1" x14ac:dyDescent="0.25">
      <c r="A6" s="12" t="s">
        <v>16</v>
      </c>
      <c r="B6" s="13">
        <v>0</v>
      </c>
      <c r="C6" s="13">
        <v>233478.06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18</v>
      </c>
      <c r="B7" s="13">
        <v>0</v>
      </c>
      <c r="C7" s="13">
        <v>0</v>
      </c>
      <c r="D7" s="13">
        <v>256262.76</v>
      </c>
    </row>
    <row r="8" spans="1:12" ht="15" customHeight="1" x14ac:dyDescent="0.25">
      <c r="A8" s="12" t="s">
        <v>21</v>
      </c>
      <c r="B8" s="13">
        <v>0</v>
      </c>
      <c r="C8" s="13">
        <v>0</v>
      </c>
      <c r="D8" s="13">
        <v>443255.4</v>
      </c>
    </row>
    <row r="9" spans="1:12" ht="15" customHeight="1" x14ac:dyDescent="0.25">
      <c r="A9" s="12" t="s">
        <v>24</v>
      </c>
      <c r="B9" s="13">
        <v>0</v>
      </c>
      <c r="C9" s="13">
        <v>129792</v>
      </c>
      <c r="D9" s="13">
        <v>339834.57</v>
      </c>
    </row>
    <row r="10" spans="1:12" ht="15" customHeight="1" x14ac:dyDescent="0.25">
      <c r="A10" s="12" t="s">
        <v>26</v>
      </c>
      <c r="B10" s="13">
        <v>445181.8</v>
      </c>
      <c r="C10" s="13">
        <v>0</v>
      </c>
      <c r="D10" s="13">
        <v>0</v>
      </c>
    </row>
    <row r="11" spans="1:12" ht="15" customHeight="1" x14ac:dyDescent="0.25">
      <c r="A11" s="12" t="s">
        <v>30</v>
      </c>
      <c r="B11" s="13">
        <v>0</v>
      </c>
      <c r="C11" s="13">
        <v>0</v>
      </c>
      <c r="D11" s="13">
        <v>436227.85</v>
      </c>
    </row>
    <row r="12" spans="1:12" ht="15" customHeight="1" x14ac:dyDescent="0.25">
      <c r="A12" s="12" t="s">
        <v>35</v>
      </c>
      <c r="B12" s="13">
        <v>0</v>
      </c>
      <c r="C12" s="13">
        <v>0</v>
      </c>
      <c r="D12" s="13">
        <v>256262.76</v>
      </c>
    </row>
    <row r="13" spans="1:12" ht="15" customHeight="1" x14ac:dyDescent="0.25">
      <c r="A13" s="12" t="s">
        <v>40</v>
      </c>
      <c r="B13" s="13">
        <v>0</v>
      </c>
      <c r="C13" s="13">
        <v>296794.59999999998</v>
      </c>
      <c r="D13" s="13">
        <v>0</v>
      </c>
    </row>
    <row r="14" spans="1:12" ht="15" customHeight="1" x14ac:dyDescent="0.25">
      <c r="A14" s="12" t="s">
        <v>43</v>
      </c>
      <c r="B14" s="13">
        <v>445181.79</v>
      </c>
      <c r="C14" s="13">
        <v>0</v>
      </c>
      <c r="D14" s="13">
        <v>192197.07</v>
      </c>
    </row>
    <row r="15" spans="1:12" ht="15" customHeight="1" x14ac:dyDescent="0.25">
      <c r="A15" s="15" t="s">
        <v>46</v>
      </c>
      <c r="B15" s="16">
        <f>SUM(B6:B14)</f>
        <v>890363.59</v>
      </c>
      <c r="C15" s="16">
        <f>SUM(C6:C14)</f>
        <v>660064.65999999992</v>
      </c>
      <c r="D15" s="16">
        <f>SUM(D6:D14)</f>
        <v>1924040.4100000001</v>
      </c>
    </row>
    <row r="16" spans="1:12" ht="15" customHeight="1" x14ac:dyDescent="0.25"/>
    <row r="17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A3" sqref="A3:D3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95"/>
      <c r="D2" s="108" t="s">
        <v>300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7.6" customHeight="1" x14ac:dyDescent="0.25">
      <c r="A3" s="102" t="s">
        <v>273</v>
      </c>
      <c r="B3" s="102"/>
      <c r="C3" s="102"/>
      <c r="D3" s="102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69</v>
      </c>
      <c r="H4" s="7" t="s">
        <v>272</v>
      </c>
      <c r="I4" s="8">
        <v>521</v>
      </c>
      <c r="J4" s="9">
        <f>B37</f>
        <v>26612352</v>
      </c>
      <c r="K4" s="9">
        <f t="shared" ref="K4" si="0">C37</f>
        <v>26612352</v>
      </c>
      <c r="L4" s="9">
        <f>D37</f>
        <v>26612352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26612352</v>
      </c>
      <c r="K5" s="2">
        <v>26612352</v>
      </c>
      <c r="L5" s="2">
        <v>26612352</v>
      </c>
    </row>
    <row r="6" spans="1:12" ht="15" customHeight="1" x14ac:dyDescent="0.25">
      <c r="A6" s="12" t="s">
        <v>14</v>
      </c>
      <c r="B6" s="13">
        <v>7413120</v>
      </c>
      <c r="C6" s="13">
        <v>7413120</v>
      </c>
      <c r="D6" s="13">
        <v>7413120</v>
      </c>
      <c r="H6" s="47"/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533520</v>
      </c>
      <c r="C7" s="13">
        <v>533520</v>
      </c>
      <c r="D7" s="13">
        <v>533520</v>
      </c>
      <c r="H7" s="47"/>
    </row>
    <row r="8" spans="1:12" ht="15" customHeight="1" x14ac:dyDescent="0.25">
      <c r="A8" s="12" t="s">
        <v>16</v>
      </c>
      <c r="B8" s="13">
        <v>781560</v>
      </c>
      <c r="C8" s="13">
        <v>781560</v>
      </c>
      <c r="D8" s="13">
        <v>781560</v>
      </c>
      <c r="H8" s="47"/>
    </row>
    <row r="9" spans="1:12" ht="15" customHeight="1" x14ac:dyDescent="0.25">
      <c r="A9" s="12" t="s">
        <v>17</v>
      </c>
      <c r="B9" s="13">
        <v>524160</v>
      </c>
      <c r="C9" s="13">
        <v>524160</v>
      </c>
      <c r="D9" s="13">
        <v>524160</v>
      </c>
      <c r="H9" s="47"/>
    </row>
    <row r="10" spans="1:12" ht="15" customHeight="1" x14ac:dyDescent="0.25">
      <c r="A10" s="12" t="s">
        <v>18</v>
      </c>
      <c r="B10" s="13">
        <v>280800</v>
      </c>
      <c r="C10" s="13">
        <v>280800</v>
      </c>
      <c r="D10" s="13">
        <v>280800</v>
      </c>
      <c r="H10" s="47"/>
    </row>
    <row r="11" spans="1:12" ht="15" customHeight="1" x14ac:dyDescent="0.25">
      <c r="A11" s="12" t="s">
        <v>19</v>
      </c>
      <c r="B11" s="13">
        <v>496080</v>
      </c>
      <c r="C11" s="13">
        <v>496080</v>
      </c>
      <c r="D11" s="13">
        <v>496080</v>
      </c>
      <c r="H11" s="47"/>
    </row>
    <row r="12" spans="1:12" ht="15" customHeight="1" x14ac:dyDescent="0.25">
      <c r="A12" s="12" t="s">
        <v>20</v>
      </c>
      <c r="B12" s="13">
        <v>1362816</v>
      </c>
      <c r="C12" s="13">
        <v>1362816</v>
      </c>
      <c r="D12" s="13">
        <v>1362816</v>
      </c>
      <c r="H12" s="47"/>
    </row>
    <row r="13" spans="1:12" ht="15" customHeight="1" x14ac:dyDescent="0.25">
      <c r="A13" s="12" t="s">
        <v>21</v>
      </c>
      <c r="B13" s="13">
        <v>589680</v>
      </c>
      <c r="C13" s="13">
        <v>589680</v>
      </c>
      <c r="D13" s="13">
        <v>589680</v>
      </c>
      <c r="H13" s="47"/>
    </row>
    <row r="14" spans="1:12" ht="15" customHeight="1" x14ac:dyDescent="0.25">
      <c r="A14" s="12" t="s">
        <v>22</v>
      </c>
      <c r="B14" s="13">
        <v>336960</v>
      </c>
      <c r="C14" s="13">
        <v>336960</v>
      </c>
      <c r="D14" s="13">
        <v>336960</v>
      </c>
      <c r="H14" s="47"/>
    </row>
    <row r="15" spans="1:12" ht="15" customHeight="1" x14ac:dyDescent="0.25">
      <c r="A15" s="12" t="s">
        <v>23</v>
      </c>
      <c r="B15" s="13">
        <v>608400</v>
      </c>
      <c r="C15" s="13">
        <v>608400</v>
      </c>
      <c r="D15" s="13">
        <v>608400</v>
      </c>
      <c r="H15" s="47"/>
    </row>
    <row r="16" spans="1:12" ht="15" customHeight="1" x14ac:dyDescent="0.25">
      <c r="A16" s="12" t="s">
        <v>24</v>
      </c>
      <c r="B16" s="13">
        <v>1965600</v>
      </c>
      <c r="C16" s="13">
        <v>1965600</v>
      </c>
      <c r="D16" s="13">
        <v>1965600</v>
      </c>
      <c r="H16" s="47"/>
    </row>
    <row r="17" spans="1:8" ht="15" customHeight="1" x14ac:dyDescent="0.25">
      <c r="A17" s="12" t="s">
        <v>25</v>
      </c>
      <c r="B17" s="13">
        <v>187200</v>
      </c>
      <c r="C17" s="13">
        <v>187200</v>
      </c>
      <c r="D17" s="13">
        <v>187200</v>
      </c>
      <c r="H17" s="47"/>
    </row>
    <row r="18" spans="1:8" ht="15" customHeight="1" x14ac:dyDescent="0.25">
      <c r="A18" s="12" t="s">
        <v>26</v>
      </c>
      <c r="B18" s="13">
        <v>1123200</v>
      </c>
      <c r="C18" s="13">
        <v>1123200</v>
      </c>
      <c r="D18" s="13">
        <v>1123200</v>
      </c>
      <c r="H18" s="47"/>
    </row>
    <row r="19" spans="1:8" ht="15" customHeight="1" x14ac:dyDescent="0.25">
      <c r="A19" s="12" t="s">
        <v>27</v>
      </c>
      <c r="B19" s="13">
        <v>346320</v>
      </c>
      <c r="C19" s="13">
        <v>346320</v>
      </c>
      <c r="D19" s="13">
        <v>346320</v>
      </c>
      <c r="H19" s="47"/>
    </row>
    <row r="20" spans="1:8" ht="15" customHeight="1" x14ac:dyDescent="0.25">
      <c r="A20" s="12" t="s">
        <v>28</v>
      </c>
      <c r="B20" s="13">
        <v>973440</v>
      </c>
      <c r="C20" s="13">
        <v>973440</v>
      </c>
      <c r="D20" s="13">
        <v>973440</v>
      </c>
      <c r="H20" s="47"/>
    </row>
    <row r="21" spans="1:8" ht="15" customHeight="1" x14ac:dyDescent="0.25">
      <c r="A21" s="12" t="s">
        <v>29</v>
      </c>
      <c r="B21" s="13">
        <v>332280</v>
      </c>
      <c r="C21" s="13">
        <v>332280</v>
      </c>
      <c r="D21" s="13">
        <v>332280</v>
      </c>
      <c r="H21" s="47"/>
    </row>
    <row r="22" spans="1:8" ht="15" customHeight="1" x14ac:dyDescent="0.25">
      <c r="A22" s="12" t="s">
        <v>30</v>
      </c>
      <c r="B22" s="13">
        <v>608400</v>
      </c>
      <c r="C22" s="13">
        <v>608400</v>
      </c>
      <c r="D22" s="13">
        <v>608400</v>
      </c>
      <c r="H22" s="47"/>
    </row>
    <row r="23" spans="1:8" ht="15" customHeight="1" x14ac:dyDescent="0.25">
      <c r="A23" s="12" t="s">
        <v>31</v>
      </c>
      <c r="B23" s="13">
        <v>393120</v>
      </c>
      <c r="C23" s="13">
        <v>393120</v>
      </c>
      <c r="D23" s="13">
        <v>393120</v>
      </c>
      <c r="H23" s="47"/>
    </row>
    <row r="24" spans="1:8" ht="15" customHeight="1" x14ac:dyDescent="0.25">
      <c r="A24" s="12" t="s">
        <v>32</v>
      </c>
      <c r="B24" s="13">
        <v>304200</v>
      </c>
      <c r="C24" s="13">
        <v>304200</v>
      </c>
      <c r="D24" s="13">
        <v>304200</v>
      </c>
      <c r="H24" s="47"/>
    </row>
    <row r="25" spans="1:8" ht="15" customHeight="1" x14ac:dyDescent="0.25">
      <c r="A25" s="12" t="s">
        <v>33</v>
      </c>
      <c r="B25" s="13">
        <v>401544</v>
      </c>
      <c r="C25" s="13">
        <v>401544</v>
      </c>
      <c r="D25" s="13">
        <v>401544</v>
      </c>
      <c r="H25" s="47"/>
    </row>
    <row r="26" spans="1:8" ht="15" customHeight="1" x14ac:dyDescent="0.25">
      <c r="A26" s="12" t="s">
        <v>34</v>
      </c>
      <c r="B26" s="13">
        <v>423072</v>
      </c>
      <c r="C26" s="13">
        <v>423072</v>
      </c>
      <c r="D26" s="13">
        <v>423072</v>
      </c>
      <c r="H26" s="47"/>
    </row>
    <row r="27" spans="1:8" ht="15" customHeight="1" x14ac:dyDescent="0.25">
      <c r="A27" s="12" t="s">
        <v>35</v>
      </c>
      <c r="B27" s="13">
        <v>702000</v>
      </c>
      <c r="C27" s="13">
        <v>702000</v>
      </c>
      <c r="D27" s="13">
        <v>702000</v>
      </c>
      <c r="H27" s="47"/>
    </row>
    <row r="28" spans="1:8" ht="15" customHeight="1" x14ac:dyDescent="0.25">
      <c r="A28" s="12" t="s">
        <v>36</v>
      </c>
      <c r="B28" s="13">
        <v>524160</v>
      </c>
      <c r="C28" s="13">
        <v>524160</v>
      </c>
      <c r="D28" s="13">
        <v>524160</v>
      </c>
      <c r="H28" s="47"/>
    </row>
    <row r="29" spans="1:8" ht="15" customHeight="1" x14ac:dyDescent="0.25">
      <c r="A29" s="12" t="s">
        <v>37</v>
      </c>
      <c r="B29" s="13">
        <v>767520</v>
      </c>
      <c r="C29" s="13">
        <v>767520</v>
      </c>
      <c r="D29" s="13">
        <v>767520</v>
      </c>
      <c r="H29" s="47"/>
    </row>
    <row r="30" spans="1:8" ht="15" customHeight="1" x14ac:dyDescent="0.25">
      <c r="A30" s="12" t="s">
        <v>38</v>
      </c>
      <c r="B30" s="13">
        <v>234000</v>
      </c>
      <c r="C30" s="13">
        <v>234000</v>
      </c>
      <c r="D30" s="13">
        <v>234000</v>
      </c>
      <c r="H30" s="47"/>
    </row>
    <row r="31" spans="1:8" ht="15" customHeight="1" x14ac:dyDescent="0.25">
      <c r="A31" s="12" t="s">
        <v>39</v>
      </c>
      <c r="B31" s="13">
        <v>374400</v>
      </c>
      <c r="C31" s="13">
        <v>374400</v>
      </c>
      <c r="D31" s="13">
        <v>374400</v>
      </c>
      <c r="H31" s="47"/>
    </row>
    <row r="32" spans="1:8" ht="15" customHeight="1" x14ac:dyDescent="0.25">
      <c r="A32" s="12" t="s">
        <v>40</v>
      </c>
      <c r="B32" s="13">
        <v>1310400</v>
      </c>
      <c r="C32" s="13">
        <v>1310400</v>
      </c>
      <c r="D32" s="13">
        <v>1310400</v>
      </c>
      <c r="H32" s="47"/>
    </row>
    <row r="33" spans="1:8" ht="15" customHeight="1" x14ac:dyDescent="0.25">
      <c r="A33" s="12" t="s">
        <v>41</v>
      </c>
      <c r="B33" s="13">
        <v>374400</v>
      </c>
      <c r="C33" s="13">
        <v>374400</v>
      </c>
      <c r="D33" s="13">
        <v>374400</v>
      </c>
      <c r="H33" s="47"/>
    </row>
    <row r="34" spans="1:8" ht="15" customHeight="1" x14ac:dyDescent="0.25">
      <c r="A34" s="12" t="s">
        <v>42</v>
      </c>
      <c r="B34" s="13">
        <v>776880</v>
      </c>
      <c r="C34" s="13">
        <v>776880</v>
      </c>
      <c r="D34" s="13">
        <v>776880</v>
      </c>
      <c r="H34" s="47"/>
    </row>
    <row r="35" spans="1:8" ht="15" customHeight="1" x14ac:dyDescent="0.25">
      <c r="A35" s="12" t="s">
        <v>43</v>
      </c>
      <c r="B35" s="13">
        <v>702000</v>
      </c>
      <c r="C35" s="13">
        <v>702000</v>
      </c>
      <c r="D35" s="13">
        <v>702000</v>
      </c>
      <c r="H35" s="47"/>
    </row>
    <row r="36" spans="1:8" ht="15" customHeight="1" x14ac:dyDescent="0.25">
      <c r="A36" s="12" t="s">
        <v>44</v>
      </c>
      <c r="B36" s="13">
        <v>861120</v>
      </c>
      <c r="C36" s="13">
        <v>861120</v>
      </c>
      <c r="D36" s="13">
        <v>861120</v>
      </c>
      <c r="H36" s="47"/>
    </row>
    <row r="37" spans="1:8" ht="19.5" customHeight="1" x14ac:dyDescent="0.25">
      <c r="A37" s="15" t="s">
        <v>46</v>
      </c>
      <c r="B37" s="16">
        <f>SUM(B6:B36)</f>
        <v>26612352</v>
      </c>
      <c r="C37" s="16">
        <f>SUM(C6:C36)</f>
        <v>26612352</v>
      </c>
      <c r="D37" s="16">
        <f>SUM(D6:D36)</f>
        <v>26612352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0" tint="-0.249977111117893"/>
    <pageSetUpPr fitToPage="1"/>
  </sheetPr>
  <dimension ref="A1:M30"/>
  <sheetViews>
    <sheetView view="pageBreakPreview" zoomScaleNormal="100" zoomScaleSheetLayoutView="100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3" ht="15.6" x14ac:dyDescent="0.3">
      <c r="A1" s="1" t="s">
        <v>0</v>
      </c>
      <c r="B1" s="96"/>
      <c r="C1" s="96"/>
      <c r="D1" s="96"/>
    </row>
    <row r="2" spans="1:13" ht="23.25" customHeight="1" x14ac:dyDescent="0.25">
      <c r="A2" s="1" t="s">
        <v>0</v>
      </c>
      <c r="B2" s="1"/>
      <c r="C2" s="3"/>
      <c r="D2" s="4" t="s">
        <v>301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3" ht="65.45" customHeight="1" x14ac:dyDescent="0.25">
      <c r="A3" s="102" t="s">
        <v>274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3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70</v>
      </c>
      <c r="H4" s="7" t="s">
        <v>275</v>
      </c>
      <c r="I4" s="8">
        <v>521</v>
      </c>
      <c r="J4" s="9">
        <f>B30</f>
        <v>238733855.92000002</v>
      </c>
      <c r="K4" s="9">
        <f t="shared" ref="K4" si="0">C30</f>
        <v>0</v>
      </c>
      <c r="L4" s="9">
        <f>D30</f>
        <v>0</v>
      </c>
    </row>
    <row r="5" spans="1:13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61">
        <v>238733855.91999999</v>
      </c>
      <c r="K5" s="2">
        <v>0</v>
      </c>
      <c r="L5" s="2">
        <v>0</v>
      </c>
    </row>
    <row r="6" spans="1:13" ht="15" customHeight="1" x14ac:dyDescent="0.25">
      <c r="A6" s="12" t="s">
        <v>14</v>
      </c>
      <c r="B6" s="13">
        <v>82752738.299999997</v>
      </c>
      <c r="C6" s="13">
        <v>0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  <c r="M6" s="11"/>
    </row>
    <row r="7" spans="1:13" ht="15" customHeight="1" x14ac:dyDescent="0.25">
      <c r="A7" s="12" t="s">
        <v>15</v>
      </c>
      <c r="B7" s="13">
        <v>6789000</v>
      </c>
      <c r="C7" s="48">
        <v>0</v>
      </c>
      <c r="D7" s="13">
        <v>0</v>
      </c>
    </row>
    <row r="8" spans="1:13" ht="15" customHeight="1" x14ac:dyDescent="0.25">
      <c r="A8" s="12" t="s">
        <v>16</v>
      </c>
      <c r="B8" s="13">
        <v>11823183</v>
      </c>
      <c r="C8" s="48">
        <v>0</v>
      </c>
      <c r="D8" s="13">
        <v>0</v>
      </c>
    </row>
    <row r="9" spans="1:13" ht="15" customHeight="1" x14ac:dyDescent="0.25">
      <c r="A9" s="12" t="s">
        <v>19</v>
      </c>
      <c r="B9" s="13">
        <v>2850000</v>
      </c>
      <c r="C9" s="48">
        <v>0</v>
      </c>
      <c r="D9" s="13">
        <v>0</v>
      </c>
      <c r="J9" s="61"/>
    </row>
    <row r="10" spans="1:13" ht="15" customHeight="1" x14ac:dyDescent="0.25">
      <c r="A10" s="12" t="s">
        <v>20</v>
      </c>
      <c r="B10" s="13">
        <v>14242927.25</v>
      </c>
      <c r="C10" s="48">
        <v>0</v>
      </c>
      <c r="D10" s="13">
        <v>0</v>
      </c>
    </row>
    <row r="11" spans="1:13" ht="15" customHeight="1" x14ac:dyDescent="0.25">
      <c r="A11" s="12" t="s">
        <v>21</v>
      </c>
      <c r="B11" s="13">
        <v>6188000</v>
      </c>
      <c r="C11" s="48">
        <v>0</v>
      </c>
      <c r="D11" s="13">
        <v>0</v>
      </c>
    </row>
    <row r="12" spans="1:13" ht="15" customHeight="1" x14ac:dyDescent="0.25">
      <c r="A12" s="12" t="s">
        <v>24</v>
      </c>
      <c r="B12" s="13">
        <v>15445072.75</v>
      </c>
      <c r="C12" s="48">
        <v>0</v>
      </c>
      <c r="D12" s="13">
        <v>0</v>
      </c>
    </row>
    <row r="13" spans="1:13" ht="15" customHeight="1" x14ac:dyDescent="0.25">
      <c r="A13" s="12" t="s">
        <v>26</v>
      </c>
      <c r="B13" s="13">
        <v>8883000</v>
      </c>
      <c r="C13" s="48">
        <v>0</v>
      </c>
      <c r="D13" s="13">
        <v>0</v>
      </c>
    </row>
    <row r="14" spans="1:13" ht="15" customHeight="1" x14ac:dyDescent="0.25">
      <c r="A14" s="12" t="s">
        <v>28</v>
      </c>
      <c r="B14" s="13">
        <v>2726000</v>
      </c>
      <c r="C14" s="48">
        <v>0</v>
      </c>
      <c r="D14" s="13">
        <v>0</v>
      </c>
    </row>
    <row r="15" spans="1:13" ht="15" customHeight="1" x14ac:dyDescent="0.25">
      <c r="A15" s="12" t="s">
        <v>30</v>
      </c>
      <c r="B15" s="13">
        <v>7695000</v>
      </c>
      <c r="C15" s="48">
        <v>0</v>
      </c>
      <c r="D15" s="13">
        <v>0</v>
      </c>
    </row>
    <row r="16" spans="1:13" ht="15" customHeight="1" x14ac:dyDescent="0.25">
      <c r="A16" s="12" t="s">
        <v>31</v>
      </c>
      <c r="B16" s="13">
        <v>5807431.7000000002</v>
      </c>
      <c r="C16" s="48">
        <v>0</v>
      </c>
      <c r="D16" s="13">
        <v>0</v>
      </c>
    </row>
    <row r="17" spans="1:4" ht="15" customHeight="1" x14ac:dyDescent="0.25">
      <c r="A17" s="12" t="s">
        <v>32</v>
      </c>
      <c r="B17" s="13">
        <v>4506903.55</v>
      </c>
      <c r="C17" s="48">
        <v>0</v>
      </c>
      <c r="D17" s="13">
        <v>0</v>
      </c>
    </row>
    <row r="18" spans="1:4" ht="15" customHeight="1" x14ac:dyDescent="0.25">
      <c r="A18" s="12" t="s">
        <v>33</v>
      </c>
      <c r="B18" s="13">
        <v>1770882.65</v>
      </c>
      <c r="C18" s="48">
        <v>0</v>
      </c>
      <c r="D18" s="13">
        <v>0</v>
      </c>
    </row>
    <row r="19" spans="1:4" ht="15" customHeight="1" x14ac:dyDescent="0.25">
      <c r="A19" s="12" t="s">
        <v>34</v>
      </c>
      <c r="B19" s="13">
        <v>5700000</v>
      </c>
      <c r="C19" s="48">
        <v>0</v>
      </c>
      <c r="D19" s="13">
        <v>0</v>
      </c>
    </row>
    <row r="20" spans="1:4" ht="15" customHeight="1" x14ac:dyDescent="0.25">
      <c r="A20" s="12" t="s">
        <v>35</v>
      </c>
      <c r="B20" s="13">
        <v>8027500</v>
      </c>
      <c r="C20" s="48">
        <v>0</v>
      </c>
      <c r="D20" s="13">
        <v>0</v>
      </c>
    </row>
    <row r="21" spans="1:4" ht="15" customHeight="1" x14ac:dyDescent="0.25">
      <c r="A21" s="12" t="s">
        <v>36</v>
      </c>
      <c r="B21" s="13">
        <v>12891001.699999999</v>
      </c>
      <c r="C21" s="48">
        <v>0</v>
      </c>
      <c r="D21" s="13">
        <v>0</v>
      </c>
    </row>
    <row r="22" spans="1:4" ht="15" customHeight="1" x14ac:dyDescent="0.25">
      <c r="A22" s="12" t="s">
        <v>37</v>
      </c>
      <c r="B22" s="13">
        <v>4324000</v>
      </c>
      <c r="C22" s="48">
        <v>0</v>
      </c>
      <c r="D22" s="13">
        <v>0</v>
      </c>
    </row>
    <row r="23" spans="1:4" ht="15" customHeight="1" x14ac:dyDescent="0.25">
      <c r="A23" s="12" t="s">
        <v>38</v>
      </c>
      <c r="B23" s="13">
        <v>5225000</v>
      </c>
      <c r="C23" s="48">
        <v>0</v>
      </c>
      <c r="D23" s="13">
        <v>0</v>
      </c>
    </row>
    <row r="24" spans="1:4" ht="15" customHeight="1" x14ac:dyDescent="0.25">
      <c r="A24" s="12" t="s">
        <v>39</v>
      </c>
      <c r="B24" s="13">
        <v>2444000</v>
      </c>
      <c r="C24" s="48">
        <v>0</v>
      </c>
      <c r="D24" s="13">
        <v>0</v>
      </c>
    </row>
    <row r="25" spans="1:4" ht="15" customHeight="1" x14ac:dyDescent="0.25">
      <c r="A25" s="12" t="s">
        <v>40</v>
      </c>
      <c r="B25" s="13">
        <v>2392000</v>
      </c>
      <c r="C25" s="48">
        <v>0</v>
      </c>
      <c r="D25" s="13">
        <v>0</v>
      </c>
    </row>
    <row r="26" spans="1:4" ht="15" customHeight="1" x14ac:dyDescent="0.25">
      <c r="A26" s="12" t="s">
        <v>41</v>
      </c>
      <c r="B26" s="13">
        <v>10983520</v>
      </c>
      <c r="C26" s="48">
        <v>0</v>
      </c>
      <c r="D26" s="13">
        <v>0</v>
      </c>
    </row>
    <row r="27" spans="1:4" ht="15" customHeight="1" x14ac:dyDescent="0.25">
      <c r="A27" s="12" t="s">
        <v>42</v>
      </c>
      <c r="B27" s="13">
        <v>8460600</v>
      </c>
      <c r="C27" s="48">
        <v>0</v>
      </c>
      <c r="D27" s="13">
        <v>0</v>
      </c>
    </row>
    <row r="28" spans="1:4" ht="15" customHeight="1" x14ac:dyDescent="0.25">
      <c r="A28" s="12" t="s">
        <v>43</v>
      </c>
      <c r="B28" s="13">
        <v>3196000</v>
      </c>
      <c r="C28" s="48">
        <v>0</v>
      </c>
      <c r="D28" s="13">
        <v>0</v>
      </c>
    </row>
    <row r="29" spans="1:4" ht="15" customHeight="1" x14ac:dyDescent="0.25">
      <c r="A29" s="12" t="s">
        <v>44</v>
      </c>
      <c r="B29" s="13">
        <v>3610095.02</v>
      </c>
      <c r="C29" s="48">
        <v>0</v>
      </c>
      <c r="D29" s="13">
        <v>0</v>
      </c>
    </row>
    <row r="30" spans="1:4" ht="19.5" customHeight="1" x14ac:dyDescent="0.25">
      <c r="A30" s="15" t="s">
        <v>46</v>
      </c>
      <c r="B30" s="16">
        <f>SUM(B6:B29)</f>
        <v>238733855.92000002</v>
      </c>
      <c r="C30" s="16">
        <f>SUM(C6:C29)</f>
        <v>0</v>
      </c>
      <c r="D30" s="16">
        <f>SUM(D6:D29)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0" tint="-0.249977111117893"/>
    <pageSetUpPr fitToPage="1"/>
  </sheetPr>
  <dimension ref="A1:L35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1.15" customHeight="1" x14ac:dyDescent="0.25">
      <c r="A3" s="102" t="s">
        <v>276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70</v>
      </c>
      <c r="H4" s="7" t="s">
        <v>277</v>
      </c>
      <c r="I4" s="8">
        <v>521</v>
      </c>
      <c r="J4" s="9">
        <f>B35</f>
        <v>195367640</v>
      </c>
      <c r="K4" s="9">
        <f t="shared" ref="K4" si="0">C35</f>
        <v>0</v>
      </c>
      <c r="L4" s="9">
        <f>D35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195367640</v>
      </c>
      <c r="K5" s="2">
        <v>0</v>
      </c>
      <c r="L5" s="2">
        <v>0</v>
      </c>
    </row>
    <row r="6" spans="1:12" ht="15" customHeight="1" x14ac:dyDescent="0.25">
      <c r="A6" s="12" t="s">
        <v>14</v>
      </c>
      <c r="B6" s="13">
        <v>58120441</v>
      </c>
      <c r="C6" s="13">
        <v>0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3350702</v>
      </c>
      <c r="C7" s="13">
        <v>0</v>
      </c>
      <c r="D7" s="13">
        <v>0</v>
      </c>
    </row>
    <row r="8" spans="1:12" ht="15" customHeight="1" x14ac:dyDescent="0.25">
      <c r="A8" s="12" t="s">
        <v>16</v>
      </c>
      <c r="B8" s="13">
        <v>9824702</v>
      </c>
      <c r="C8" s="13">
        <v>0</v>
      </c>
      <c r="D8" s="13">
        <v>0</v>
      </c>
    </row>
    <row r="9" spans="1:12" ht="15" customHeight="1" x14ac:dyDescent="0.25">
      <c r="A9" s="12" t="s">
        <v>17</v>
      </c>
      <c r="B9" s="13">
        <v>4816238</v>
      </c>
      <c r="C9" s="13">
        <v>0</v>
      </c>
      <c r="D9" s="13">
        <v>0</v>
      </c>
    </row>
    <row r="10" spans="1:12" ht="15" customHeight="1" x14ac:dyDescent="0.25">
      <c r="A10" s="12" t="s">
        <v>19</v>
      </c>
      <c r="B10" s="13">
        <v>1471919</v>
      </c>
      <c r="C10" s="13">
        <v>0</v>
      </c>
      <c r="D10" s="13">
        <v>0</v>
      </c>
    </row>
    <row r="11" spans="1:12" ht="15" customHeight="1" x14ac:dyDescent="0.25">
      <c r="A11" s="12" t="s">
        <v>20</v>
      </c>
      <c r="B11" s="13">
        <v>5447628</v>
      </c>
      <c r="C11" s="13">
        <v>0</v>
      </c>
      <c r="D11" s="13">
        <v>0</v>
      </c>
    </row>
    <row r="12" spans="1:12" ht="15" customHeight="1" x14ac:dyDescent="0.25">
      <c r="A12" s="12" t="s">
        <v>21</v>
      </c>
      <c r="B12" s="13">
        <v>4234911</v>
      </c>
      <c r="C12" s="13">
        <v>0</v>
      </c>
      <c r="D12" s="13">
        <v>0</v>
      </c>
    </row>
    <row r="13" spans="1:12" ht="15" customHeight="1" x14ac:dyDescent="0.25">
      <c r="A13" s="12" t="s">
        <v>23</v>
      </c>
      <c r="B13" s="13">
        <v>1186806</v>
      </c>
      <c r="C13" s="13">
        <v>0</v>
      </c>
      <c r="D13" s="13">
        <v>0</v>
      </c>
    </row>
    <row r="14" spans="1:12" ht="15" customHeight="1" x14ac:dyDescent="0.25">
      <c r="A14" s="12" t="s">
        <v>24</v>
      </c>
      <c r="B14" s="13">
        <v>11948645</v>
      </c>
      <c r="C14" s="13">
        <v>0</v>
      </c>
      <c r="D14" s="13">
        <v>0</v>
      </c>
    </row>
    <row r="15" spans="1:12" ht="15" customHeight="1" x14ac:dyDescent="0.25">
      <c r="A15" s="12" t="s">
        <v>25</v>
      </c>
      <c r="B15" s="13">
        <v>2327605</v>
      </c>
      <c r="C15" s="13">
        <v>0</v>
      </c>
      <c r="D15" s="13">
        <v>0</v>
      </c>
    </row>
    <row r="16" spans="1:12" ht="15" customHeight="1" x14ac:dyDescent="0.25">
      <c r="A16" s="12" t="s">
        <v>26</v>
      </c>
      <c r="B16" s="13">
        <v>3782989</v>
      </c>
      <c r="C16" s="13">
        <v>0</v>
      </c>
      <c r="D16" s="13">
        <v>0</v>
      </c>
    </row>
    <row r="17" spans="1:4" ht="15" customHeight="1" x14ac:dyDescent="0.25">
      <c r="A17" s="12" t="s">
        <v>27</v>
      </c>
      <c r="B17" s="13">
        <v>4370000</v>
      </c>
      <c r="C17" s="13">
        <v>0</v>
      </c>
      <c r="D17" s="13">
        <v>0</v>
      </c>
    </row>
    <row r="18" spans="1:4" ht="15" customHeight="1" x14ac:dyDescent="0.25">
      <c r="A18" s="12" t="s">
        <v>28</v>
      </c>
      <c r="B18" s="13">
        <v>3754024</v>
      </c>
      <c r="C18" s="13">
        <v>0</v>
      </c>
      <c r="D18" s="13">
        <v>0</v>
      </c>
    </row>
    <row r="19" spans="1:4" ht="15" customHeight="1" x14ac:dyDescent="0.25">
      <c r="A19" s="12" t="s">
        <v>29</v>
      </c>
      <c r="B19" s="13">
        <v>2850000</v>
      </c>
      <c r="C19" s="13">
        <v>0</v>
      </c>
      <c r="D19" s="13">
        <v>0</v>
      </c>
    </row>
    <row r="20" spans="1:4" ht="15" customHeight="1" x14ac:dyDescent="0.25">
      <c r="A20" s="12" t="s">
        <v>30</v>
      </c>
      <c r="B20" s="13">
        <v>14094452</v>
      </c>
      <c r="C20" s="13">
        <v>0</v>
      </c>
      <c r="D20" s="13">
        <v>0</v>
      </c>
    </row>
    <row r="21" spans="1:4" ht="15" customHeight="1" x14ac:dyDescent="0.25">
      <c r="A21" s="12" t="s">
        <v>31</v>
      </c>
      <c r="B21" s="13">
        <v>6618540</v>
      </c>
      <c r="C21" s="13">
        <v>0</v>
      </c>
      <c r="D21" s="13">
        <v>0</v>
      </c>
    </row>
    <row r="22" spans="1:4" ht="15" customHeight="1" x14ac:dyDescent="0.25">
      <c r="A22" s="12" t="s">
        <v>32</v>
      </c>
      <c r="B22" s="13">
        <v>4581967</v>
      </c>
      <c r="C22" s="13">
        <v>0</v>
      </c>
      <c r="D22" s="13">
        <v>0</v>
      </c>
    </row>
    <row r="23" spans="1:4" ht="15" customHeight="1" x14ac:dyDescent="0.25">
      <c r="A23" s="12" t="s">
        <v>33</v>
      </c>
      <c r="B23" s="13">
        <v>570000</v>
      </c>
      <c r="C23" s="13">
        <v>0</v>
      </c>
      <c r="D23" s="13">
        <v>0</v>
      </c>
    </row>
    <row r="24" spans="1:4" ht="15" customHeight="1" x14ac:dyDescent="0.25">
      <c r="A24" s="12" t="s">
        <v>34</v>
      </c>
      <c r="B24" s="13">
        <v>8002509</v>
      </c>
      <c r="C24" s="13">
        <v>0</v>
      </c>
      <c r="D24" s="13">
        <v>0</v>
      </c>
    </row>
    <row r="25" spans="1:4" ht="15" customHeight="1" x14ac:dyDescent="0.25">
      <c r="A25" s="12" t="s">
        <v>35</v>
      </c>
      <c r="B25" s="13">
        <v>1531050</v>
      </c>
      <c r="C25" s="13">
        <v>0</v>
      </c>
      <c r="D25" s="13">
        <v>0</v>
      </c>
    </row>
    <row r="26" spans="1:4" ht="15" customHeight="1" x14ac:dyDescent="0.25">
      <c r="A26" s="12" t="s">
        <v>36</v>
      </c>
      <c r="B26" s="13">
        <v>3825573</v>
      </c>
      <c r="C26" s="13">
        <v>0</v>
      </c>
      <c r="D26" s="13">
        <v>0</v>
      </c>
    </row>
    <row r="27" spans="1:4" ht="15" customHeight="1" x14ac:dyDescent="0.25">
      <c r="A27" s="12" t="s">
        <v>37</v>
      </c>
      <c r="B27" s="13">
        <v>4245339</v>
      </c>
      <c r="C27" s="13">
        <v>0</v>
      </c>
      <c r="D27" s="13">
        <v>0</v>
      </c>
    </row>
    <row r="28" spans="1:4" ht="15" customHeight="1" x14ac:dyDescent="0.25">
      <c r="A28" s="12" t="s">
        <v>38</v>
      </c>
      <c r="B28" s="13">
        <v>570000</v>
      </c>
      <c r="C28" s="13">
        <v>0</v>
      </c>
      <c r="D28" s="13">
        <v>0</v>
      </c>
    </row>
    <row r="29" spans="1:4" ht="15" customHeight="1" x14ac:dyDescent="0.25">
      <c r="A29" s="12" t="s">
        <v>39</v>
      </c>
      <c r="B29" s="13">
        <v>2625782</v>
      </c>
      <c r="C29" s="13">
        <v>0</v>
      </c>
      <c r="D29" s="13">
        <v>0</v>
      </c>
    </row>
    <row r="30" spans="1:4" ht="15" customHeight="1" x14ac:dyDescent="0.25">
      <c r="A30" s="12" t="s">
        <v>40</v>
      </c>
      <c r="B30" s="13">
        <v>2303039</v>
      </c>
      <c r="C30" s="13">
        <v>0</v>
      </c>
      <c r="D30" s="13">
        <v>0</v>
      </c>
    </row>
    <row r="31" spans="1:4" ht="15" customHeight="1" x14ac:dyDescent="0.25">
      <c r="A31" s="12" t="s">
        <v>41</v>
      </c>
      <c r="B31" s="13">
        <v>9458387</v>
      </c>
      <c r="C31" s="13">
        <v>0</v>
      </c>
      <c r="D31" s="13">
        <v>0</v>
      </c>
    </row>
    <row r="32" spans="1:4" ht="15" customHeight="1" x14ac:dyDescent="0.25">
      <c r="A32" s="12" t="s">
        <v>42</v>
      </c>
      <c r="B32" s="13">
        <v>7323233</v>
      </c>
      <c r="C32" s="13">
        <v>0</v>
      </c>
      <c r="D32" s="13">
        <v>0</v>
      </c>
    </row>
    <row r="33" spans="1:4" ht="15" customHeight="1" x14ac:dyDescent="0.25">
      <c r="A33" s="12" t="s">
        <v>43</v>
      </c>
      <c r="B33" s="13">
        <v>9091500</v>
      </c>
      <c r="C33" s="13">
        <v>0</v>
      </c>
      <c r="D33" s="13">
        <v>0</v>
      </c>
    </row>
    <row r="34" spans="1:4" ht="15" customHeight="1" x14ac:dyDescent="0.25">
      <c r="A34" s="12" t="s">
        <v>44</v>
      </c>
      <c r="B34" s="13">
        <v>3039659</v>
      </c>
      <c r="C34" s="13">
        <v>0</v>
      </c>
      <c r="D34" s="13">
        <v>0</v>
      </c>
    </row>
    <row r="35" spans="1:4" ht="19.5" customHeight="1" x14ac:dyDescent="0.25">
      <c r="A35" s="15" t="s">
        <v>46</v>
      </c>
      <c r="B35" s="16">
        <f>SUM(B6:B34)</f>
        <v>195367640</v>
      </c>
      <c r="C35" s="16">
        <f>SUM(C6:C34)</f>
        <v>0</v>
      </c>
      <c r="D35" s="16">
        <f>SUM(D6:D34)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710937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9.45" customHeight="1" x14ac:dyDescent="0.25">
      <c r="A3" s="102" t="s">
        <v>278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70</v>
      </c>
      <c r="H4" s="7" t="s">
        <v>279</v>
      </c>
      <c r="I4" s="8">
        <v>521</v>
      </c>
      <c r="J4" s="9">
        <f>B7</f>
        <v>25000000</v>
      </c>
      <c r="K4" s="9">
        <f t="shared" ref="K4" si="0">C7</f>
        <v>0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</row>
    <row r="6" spans="1:12" ht="15" customHeight="1" x14ac:dyDescent="0.25">
      <c r="A6" s="12" t="s">
        <v>14</v>
      </c>
      <c r="B6" s="13">
        <v>25000000</v>
      </c>
      <c r="C6" s="13">
        <v>0</v>
      </c>
      <c r="D6" s="13">
        <v>0</v>
      </c>
    </row>
    <row r="7" spans="1:12" ht="19.5" customHeight="1" x14ac:dyDescent="0.25">
      <c r="A7" s="15" t="s">
        <v>46</v>
      </c>
      <c r="B7" s="16">
        <f>SUM(B6:B6)</f>
        <v>25000000</v>
      </c>
      <c r="C7" s="16">
        <f>SUM(C6:C6)</f>
        <v>0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.7109375" style="2" customWidth="1"/>
    <col min="2" max="2" width="19.7109375" style="2" customWidth="1"/>
    <col min="3" max="4" width="19.285156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5.285156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53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8.45" customHeight="1" x14ac:dyDescent="0.25">
      <c r="A3" s="101" t="s">
        <v>398</v>
      </c>
      <c r="B3" s="101"/>
      <c r="C3" s="101"/>
      <c r="D3" s="101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101</v>
      </c>
      <c r="F4" s="7" t="s">
        <v>57</v>
      </c>
      <c r="G4" s="7" t="s">
        <v>102</v>
      </c>
      <c r="H4" s="7" t="s">
        <v>390</v>
      </c>
      <c r="I4" s="8" t="s">
        <v>104</v>
      </c>
      <c r="J4" s="9">
        <f>B7</f>
        <v>20748446.5</v>
      </c>
      <c r="K4" s="9">
        <f>C7</f>
        <v>0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20748446.5</v>
      </c>
      <c r="K5" s="11">
        <v>0</v>
      </c>
      <c r="L5" s="11">
        <v>0</v>
      </c>
    </row>
    <row r="6" spans="1:12" ht="37.9" customHeight="1" x14ac:dyDescent="0.25">
      <c r="A6" s="12" t="s">
        <v>397</v>
      </c>
      <c r="B6" s="13">
        <v>20748446.5</v>
      </c>
      <c r="C6" s="13">
        <v>0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9.5" customHeight="1" x14ac:dyDescent="0.25">
      <c r="A7" s="15" t="s">
        <v>46</v>
      </c>
      <c r="B7" s="16">
        <f>SUM(B6:B6)</f>
        <v>20748446.5</v>
      </c>
      <c r="C7" s="16">
        <f>SUM(C6:C6)</f>
        <v>0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0" fitToHeight="0" orientation="portrait" r:id="rId1"/>
  <headerFooter>
    <oddHeader>&amp;C&amp;P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5.71093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8.15" customHeight="1" x14ac:dyDescent="0.25">
      <c r="A3" s="100" t="s">
        <v>407</v>
      </c>
      <c r="B3" s="100"/>
      <c r="C3" s="100"/>
      <c r="D3" s="100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207</v>
      </c>
      <c r="F4" s="7" t="s">
        <v>58</v>
      </c>
      <c r="G4" s="7" t="s">
        <v>58</v>
      </c>
      <c r="H4" s="7" t="s">
        <v>395</v>
      </c>
      <c r="I4" s="8" t="s">
        <v>209</v>
      </c>
      <c r="J4" s="9">
        <f>B7</f>
        <v>0</v>
      </c>
      <c r="K4" s="9">
        <f>C7</f>
        <v>17583939.390000001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0</v>
      </c>
      <c r="K5" s="2">
        <v>17583939.390000001</v>
      </c>
      <c r="L5" s="11">
        <v>0</v>
      </c>
    </row>
    <row r="6" spans="1:12" ht="15" customHeight="1" x14ac:dyDescent="0.25">
      <c r="A6" s="12" t="s">
        <v>40</v>
      </c>
      <c r="B6" s="13">
        <v>0</v>
      </c>
      <c r="C6" s="13">
        <v>17583939.390000001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0</v>
      </c>
      <c r="C7" s="16">
        <f>SUM(C6:C6)</f>
        <v>17583939.390000001</v>
      </c>
      <c r="D7" s="16">
        <f>SUM(D6:D6)</f>
        <v>0</v>
      </c>
      <c r="G7" s="2" t="s">
        <v>396</v>
      </c>
      <c r="H7" s="7" t="s">
        <v>208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AB42" sqref="AB42:AB44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.57031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6.900000000000006" customHeight="1" x14ac:dyDescent="0.25">
      <c r="A3" s="103" t="s">
        <v>357</v>
      </c>
      <c r="B3" s="103"/>
      <c r="C3" s="103"/>
      <c r="D3" s="103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356</v>
      </c>
      <c r="I4" s="8">
        <v>522</v>
      </c>
      <c r="J4" s="9">
        <f>B7</f>
        <v>27081620</v>
      </c>
      <c r="K4" s="9">
        <f>C7</f>
        <v>0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27081620</v>
      </c>
      <c r="K5" s="11">
        <v>0</v>
      </c>
      <c r="L5" s="11">
        <v>0</v>
      </c>
    </row>
    <row r="6" spans="1:12" ht="15" customHeight="1" x14ac:dyDescent="0.25">
      <c r="A6" s="12" t="s">
        <v>21</v>
      </c>
      <c r="B6" s="13">
        <v>27081620</v>
      </c>
      <c r="C6" s="13">
        <v>0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27081620</v>
      </c>
      <c r="C7" s="16">
        <f>SUM(C6:C6)</f>
        <v>0</v>
      </c>
      <c r="D7" s="16">
        <f>SUM(D6:D6)</f>
        <v>0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R12" sqref="R12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6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6" customHeight="1" x14ac:dyDescent="0.25">
      <c r="A3" s="103" t="s">
        <v>210</v>
      </c>
      <c r="B3" s="103"/>
      <c r="C3" s="103"/>
      <c r="D3" s="103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211</v>
      </c>
      <c r="I4" s="8" t="s">
        <v>209</v>
      </c>
      <c r="J4" s="9">
        <f>B7</f>
        <v>73998718.723499998</v>
      </c>
      <c r="K4" s="9">
        <f>C7</f>
        <v>0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73998718.719999999</v>
      </c>
      <c r="K5" s="11">
        <v>0</v>
      </c>
      <c r="L5" s="11">
        <v>0</v>
      </c>
    </row>
    <row r="6" spans="1:12" ht="15" customHeight="1" x14ac:dyDescent="0.25">
      <c r="A6" s="12" t="s">
        <v>14</v>
      </c>
      <c r="B6" s="13">
        <v>73998718.723499998</v>
      </c>
      <c r="C6" s="13">
        <v>0</v>
      </c>
      <c r="D6" s="13">
        <v>0</v>
      </c>
      <c r="J6" s="11">
        <f>J5-J4</f>
        <v>-3.4999996423721313E-3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73998718.723499998</v>
      </c>
      <c r="C7" s="16">
        <f>SUM(C6:C6)</f>
        <v>0</v>
      </c>
      <c r="D7" s="16">
        <f>SUM(D6:D6)</f>
        <v>0</v>
      </c>
    </row>
    <row r="8" spans="1:12" ht="15" customHeight="1" x14ac:dyDescent="0.25"/>
    <row r="9" spans="1:12" ht="15" customHeight="1" x14ac:dyDescent="0.25">
      <c r="J9" s="11"/>
    </row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2" width="14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307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6" customHeight="1" x14ac:dyDescent="0.25">
      <c r="A3" s="103" t="s">
        <v>212</v>
      </c>
      <c r="B3" s="103"/>
      <c r="C3" s="103"/>
      <c r="D3" s="103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346</v>
      </c>
      <c r="I4" s="8" t="s">
        <v>209</v>
      </c>
      <c r="J4" s="9">
        <f>B7</f>
        <v>222017934.78</v>
      </c>
      <c r="K4" s="9">
        <f>C7</f>
        <v>328604770</v>
      </c>
      <c r="L4" s="9">
        <f>D7</f>
        <v>296389613.73000002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222017934.78</v>
      </c>
      <c r="K5" s="19">
        <v>328604770</v>
      </c>
      <c r="L5" s="19">
        <v>296389613.73000002</v>
      </c>
    </row>
    <row r="6" spans="1:12" ht="15" customHeight="1" x14ac:dyDescent="0.25">
      <c r="A6" s="12" t="s">
        <v>14</v>
      </c>
      <c r="B6" s="13">
        <v>222017934.78</v>
      </c>
      <c r="C6" s="13">
        <v>328604770</v>
      </c>
      <c r="D6" s="13">
        <v>296389613.73000002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222017934.78</v>
      </c>
      <c r="C7" s="16">
        <f>SUM(C6:C6)</f>
        <v>328604770</v>
      </c>
      <c r="D7" s="16">
        <f>SUM(D6:D6)</f>
        <v>296389613.73000002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7"/>
  <sheetViews>
    <sheetView view="pageBreakPreview" zoomScale="115" zoomScaleNormal="100" zoomScaleSheetLayoutView="115" workbookViewId="0">
      <selection activeCell="E1" sqref="E1:O1048576"/>
    </sheetView>
  </sheetViews>
  <sheetFormatPr defaultColWidth="9.140625" defaultRowHeight="15" x14ac:dyDescent="0.25"/>
  <cols>
    <col min="1" max="1" width="71.85546875" style="2" customWidth="1"/>
    <col min="2" max="2" width="17.5703125" style="2" customWidth="1"/>
    <col min="3" max="3" width="17.28515625" style="2" customWidth="1"/>
    <col min="4" max="4" width="17" style="2" customWidth="1"/>
    <col min="5" max="5" width="19" style="2" hidden="1" customWidth="1"/>
    <col min="6" max="7" width="0" style="2" hidden="1" customWidth="1"/>
    <col min="8" max="8" width="16.28515625" style="2" hidden="1" customWidth="1"/>
    <col min="9" max="9" width="0" style="2" hidden="1" customWidth="1"/>
    <col min="10" max="10" width="17.42578125" style="2" hidden="1" customWidth="1"/>
    <col min="11" max="11" width="16.7109375" style="2" hidden="1" customWidth="1"/>
    <col min="12" max="12" width="17.140625" style="2" hidden="1" customWidth="1"/>
    <col min="13" max="15" width="0" style="2" hidden="1" customWidth="1"/>
    <col min="16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308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" customHeight="1" x14ac:dyDescent="0.25">
      <c r="A3" s="103" t="s">
        <v>373</v>
      </c>
      <c r="B3" s="103"/>
      <c r="C3" s="103"/>
      <c r="D3" s="103"/>
      <c r="E3" s="65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>
        <v>2022</v>
      </c>
      <c r="K3" s="65">
        <v>2023</v>
      </c>
      <c r="L3" s="65">
        <v>2024</v>
      </c>
    </row>
    <row r="4" spans="1:12" ht="20.25" customHeight="1" x14ac:dyDescent="0.25">
      <c r="A4" s="1" t="s">
        <v>0</v>
      </c>
      <c r="B4" s="1"/>
      <c r="C4" s="66"/>
      <c r="D4" s="66" t="s">
        <v>7</v>
      </c>
      <c r="E4" s="67" t="s">
        <v>77</v>
      </c>
      <c r="F4" s="67" t="s">
        <v>57</v>
      </c>
      <c r="G4" s="67" t="s">
        <v>70</v>
      </c>
      <c r="H4" s="67" t="s">
        <v>374</v>
      </c>
      <c r="I4" s="68">
        <v>521</v>
      </c>
      <c r="J4" s="69">
        <f>B11</f>
        <v>1052398244.76</v>
      </c>
      <c r="K4" s="69">
        <f>C11</f>
        <v>1166130434</v>
      </c>
      <c r="L4" s="69">
        <f>D11</f>
        <v>1333098343</v>
      </c>
    </row>
    <row r="5" spans="1:12" ht="48.75" customHeight="1" x14ac:dyDescent="0.25">
      <c r="A5" s="70" t="s">
        <v>10</v>
      </c>
      <c r="B5" s="70" t="s">
        <v>11</v>
      </c>
      <c r="C5" s="70" t="s">
        <v>12</v>
      </c>
      <c r="D5" s="70" t="s">
        <v>13</v>
      </c>
      <c r="E5" s="71"/>
      <c r="F5" s="71"/>
      <c r="G5" s="71"/>
      <c r="H5" s="71"/>
      <c r="I5" s="71"/>
      <c r="J5" s="87">
        <v>1052398244.76</v>
      </c>
      <c r="K5" s="87">
        <v>1166130434</v>
      </c>
      <c r="L5" s="87">
        <v>1333098343</v>
      </c>
    </row>
    <row r="6" spans="1:12" ht="15" customHeight="1" x14ac:dyDescent="0.25">
      <c r="A6" s="72" t="s">
        <v>14</v>
      </c>
      <c r="B6" s="73">
        <v>965932551.75999999</v>
      </c>
      <c r="C6" s="74">
        <v>1119332706.73</v>
      </c>
      <c r="D6" s="75">
        <v>1253862559.75</v>
      </c>
      <c r="E6" s="71"/>
      <c r="F6" s="71"/>
      <c r="G6" s="71"/>
      <c r="H6" s="71"/>
      <c r="I6" s="71"/>
      <c r="J6" s="86">
        <f>J4-J5</f>
        <v>0</v>
      </c>
      <c r="K6" s="86">
        <f t="shared" ref="K6:L6" si="0">K4-K5</f>
        <v>0</v>
      </c>
      <c r="L6" s="86">
        <f t="shared" si="0"/>
        <v>0</v>
      </c>
    </row>
    <row r="7" spans="1:12" ht="15" customHeight="1" x14ac:dyDescent="0.25">
      <c r="A7" s="72" t="s">
        <v>214</v>
      </c>
      <c r="B7" s="73">
        <v>0</v>
      </c>
      <c r="C7" s="74">
        <v>0</v>
      </c>
      <c r="D7" s="75">
        <v>27837064.91</v>
      </c>
      <c r="E7" s="71"/>
      <c r="F7" s="71"/>
      <c r="G7" s="71"/>
      <c r="H7" s="71"/>
      <c r="I7" s="71"/>
      <c r="J7" s="71"/>
      <c r="K7" s="71"/>
      <c r="L7" s="71"/>
    </row>
    <row r="8" spans="1:12" ht="15" customHeight="1" x14ac:dyDescent="0.25">
      <c r="A8" s="72" t="s">
        <v>131</v>
      </c>
      <c r="B8" s="73">
        <v>54598872</v>
      </c>
      <c r="C8" s="74">
        <v>46797727.270000003</v>
      </c>
      <c r="D8" s="75">
        <v>0</v>
      </c>
      <c r="E8" s="71"/>
      <c r="F8" s="71"/>
      <c r="G8" s="71"/>
      <c r="H8" s="71"/>
      <c r="I8" s="71"/>
      <c r="J8" s="71"/>
      <c r="K8" s="71"/>
      <c r="L8" s="71"/>
    </row>
    <row r="9" spans="1:12" ht="15" customHeight="1" x14ac:dyDescent="0.25">
      <c r="A9" s="72" t="s">
        <v>134</v>
      </c>
      <c r="B9" s="73">
        <v>0</v>
      </c>
      <c r="C9" s="74">
        <v>0</v>
      </c>
      <c r="D9" s="75">
        <v>29128100.760000002</v>
      </c>
      <c r="E9" s="71"/>
      <c r="F9" s="71"/>
      <c r="G9" s="71"/>
      <c r="H9" s="71"/>
      <c r="I9" s="71"/>
      <c r="J9" s="71"/>
      <c r="K9" s="71"/>
      <c r="L9" s="71"/>
    </row>
    <row r="10" spans="1:12" ht="15" customHeight="1" x14ac:dyDescent="0.25">
      <c r="A10" s="72" t="s">
        <v>146</v>
      </c>
      <c r="B10" s="73">
        <v>31866821</v>
      </c>
      <c r="C10" s="74">
        <v>0</v>
      </c>
      <c r="D10" s="75">
        <v>22270617.579999998</v>
      </c>
      <c r="E10" s="71"/>
      <c r="F10" s="71"/>
      <c r="G10" s="71"/>
      <c r="H10" s="71"/>
      <c r="I10" s="71"/>
      <c r="J10" s="71"/>
      <c r="K10" s="71"/>
      <c r="L10" s="71"/>
    </row>
    <row r="11" spans="1:12" ht="15" customHeight="1" x14ac:dyDescent="0.25">
      <c r="A11" s="76" t="s">
        <v>46</v>
      </c>
      <c r="B11" s="77">
        <f>SUM(B6:B10)</f>
        <v>1052398244.76</v>
      </c>
      <c r="C11" s="77">
        <f>SUM(C6:C10)</f>
        <v>1166130434</v>
      </c>
      <c r="D11" s="77">
        <f>SUM(D6:D10)</f>
        <v>1333098343</v>
      </c>
      <c r="E11" s="71"/>
      <c r="F11" s="71"/>
      <c r="G11" s="71"/>
      <c r="H11" s="71"/>
      <c r="I11" s="71"/>
      <c r="J11" s="71"/>
      <c r="K11" s="71"/>
      <c r="L11" s="71"/>
    </row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70" fitToHeight="0" orientation="portrait" r:id="rId1"/>
  <headerFooter>
    <oddHeader>&amp;C&amp;P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7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70.85546875" style="2" customWidth="1"/>
    <col min="2" max="2" width="15.7109375" style="2" customWidth="1"/>
    <col min="3" max="3" width="16.5703125" style="2" customWidth="1"/>
    <col min="4" max="4" width="15.42578125" style="2" customWidth="1"/>
    <col min="5" max="5" width="8.42578125" style="2" hidden="1" customWidth="1"/>
    <col min="6" max="7" width="7.28515625" style="2" hidden="1" customWidth="1"/>
    <col min="8" max="8" width="16.710937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" customHeight="1" x14ac:dyDescent="0.25">
      <c r="A3" s="103" t="s">
        <v>375</v>
      </c>
      <c r="B3" s="103"/>
      <c r="C3" s="103"/>
      <c r="D3" s="103"/>
      <c r="E3" s="65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>
        <v>2022</v>
      </c>
      <c r="K3" s="65">
        <v>2023</v>
      </c>
      <c r="L3" s="65">
        <v>2024</v>
      </c>
    </row>
    <row r="4" spans="1:12" ht="20.25" customHeight="1" x14ac:dyDescent="0.25">
      <c r="A4" s="1" t="s">
        <v>0</v>
      </c>
      <c r="B4" s="1"/>
      <c r="C4" s="66"/>
      <c r="D4" s="66" t="s">
        <v>7</v>
      </c>
      <c r="E4" s="67" t="s">
        <v>77</v>
      </c>
      <c r="F4" s="67" t="s">
        <v>57</v>
      </c>
      <c r="G4" s="67" t="s">
        <v>70</v>
      </c>
      <c r="H4" s="67" t="s">
        <v>376</v>
      </c>
      <c r="I4" s="68">
        <v>521</v>
      </c>
      <c r="J4" s="69">
        <f>B11</f>
        <v>31125600</v>
      </c>
      <c r="K4" s="69">
        <f>C11</f>
        <v>474497100</v>
      </c>
      <c r="L4" s="69">
        <f>D11</f>
        <v>28116000</v>
      </c>
    </row>
    <row r="5" spans="1:12" ht="48.75" customHeight="1" x14ac:dyDescent="0.25">
      <c r="A5" s="70" t="s">
        <v>10</v>
      </c>
      <c r="B5" s="70" t="s">
        <v>11</v>
      </c>
      <c r="C5" s="70" t="s">
        <v>12</v>
      </c>
      <c r="D5" s="70" t="s">
        <v>13</v>
      </c>
      <c r="E5" s="71"/>
      <c r="F5" s="71"/>
      <c r="G5" s="71"/>
      <c r="H5" s="71"/>
      <c r="I5" s="71"/>
      <c r="J5" s="71">
        <v>31125600</v>
      </c>
      <c r="K5" s="71">
        <v>474497100</v>
      </c>
      <c r="L5" s="71">
        <v>28116000</v>
      </c>
    </row>
    <row r="6" spans="1:12" ht="15" customHeight="1" x14ac:dyDescent="0.25">
      <c r="A6" s="72" t="s">
        <v>15</v>
      </c>
      <c r="B6" s="75">
        <v>0</v>
      </c>
      <c r="C6" s="75">
        <f>620829+61462071</f>
        <v>62082900</v>
      </c>
      <c r="D6" s="78">
        <v>0</v>
      </c>
      <c r="E6" s="71"/>
      <c r="F6" s="71"/>
      <c r="G6" s="71"/>
      <c r="H6" s="71"/>
      <c r="I6" s="71"/>
      <c r="J6" s="86">
        <f>J4-J5</f>
        <v>0</v>
      </c>
      <c r="K6" s="86">
        <f>K4-K5</f>
        <v>0</v>
      </c>
      <c r="L6" s="86">
        <f>L4-L5</f>
        <v>0</v>
      </c>
    </row>
    <row r="7" spans="1:12" ht="15" customHeight="1" x14ac:dyDescent="0.25">
      <c r="A7" s="72" t="s">
        <v>215</v>
      </c>
      <c r="B7" s="79">
        <v>31125600</v>
      </c>
      <c r="C7" s="78">
        <v>0</v>
      </c>
      <c r="D7" s="78">
        <v>0</v>
      </c>
      <c r="E7" s="71"/>
      <c r="F7" s="71"/>
      <c r="G7" s="71"/>
      <c r="H7" s="71"/>
      <c r="I7" s="71"/>
      <c r="J7" s="71"/>
      <c r="K7" s="71"/>
      <c r="L7" s="71"/>
    </row>
    <row r="8" spans="1:12" ht="15" customHeight="1" x14ac:dyDescent="0.25">
      <c r="A8" s="72" t="s">
        <v>377</v>
      </c>
      <c r="B8" s="75">
        <v>0</v>
      </c>
      <c r="C8" s="79">
        <f>211927023+2140677</f>
        <v>214067700</v>
      </c>
      <c r="D8" s="78">
        <v>0</v>
      </c>
      <c r="E8" s="71"/>
      <c r="F8" s="71"/>
      <c r="G8" s="71"/>
      <c r="H8" s="71"/>
      <c r="I8" s="71"/>
      <c r="J8" s="71"/>
      <c r="K8" s="71"/>
      <c r="L8" s="71"/>
    </row>
    <row r="9" spans="1:12" ht="15" customHeight="1" x14ac:dyDescent="0.25">
      <c r="A9" s="72" t="s">
        <v>175</v>
      </c>
      <c r="B9" s="75">
        <v>0</v>
      </c>
      <c r="C9" s="75">
        <v>0</v>
      </c>
      <c r="D9" s="75">
        <f>14848515+149985+12986325+131175</f>
        <v>28116000</v>
      </c>
      <c r="E9" s="71"/>
      <c r="F9" s="71"/>
      <c r="G9" s="71"/>
      <c r="H9" s="71"/>
      <c r="I9" s="71"/>
      <c r="J9" s="71"/>
      <c r="K9" s="71"/>
      <c r="L9" s="71"/>
    </row>
    <row r="10" spans="1:12" ht="15" customHeight="1" x14ac:dyDescent="0.25">
      <c r="A10" s="72" t="s">
        <v>378</v>
      </c>
      <c r="B10" s="75">
        <v>0</v>
      </c>
      <c r="C10" s="75">
        <f>196363035+1983465</f>
        <v>198346500</v>
      </c>
      <c r="D10" s="78">
        <v>0</v>
      </c>
      <c r="E10" s="71"/>
      <c r="F10" s="71"/>
      <c r="G10" s="71"/>
      <c r="H10" s="71"/>
      <c r="I10" s="71"/>
      <c r="J10" s="71"/>
      <c r="K10" s="71"/>
      <c r="L10" s="71"/>
    </row>
    <row r="11" spans="1:12" ht="15" customHeight="1" x14ac:dyDescent="0.25">
      <c r="A11" s="76" t="s">
        <v>46</v>
      </c>
      <c r="B11" s="77">
        <f>SUM(B6:B10)</f>
        <v>31125600</v>
      </c>
      <c r="C11" s="77">
        <f>SUM(C6:C10)</f>
        <v>474497100</v>
      </c>
      <c r="D11" s="77">
        <f>SUM(D6:D10)</f>
        <v>28116000</v>
      </c>
      <c r="E11" s="71"/>
      <c r="F11" s="71"/>
      <c r="G11" s="71"/>
      <c r="H11" s="71"/>
      <c r="I11" s="71"/>
      <c r="J11" s="71"/>
      <c r="K11" s="71"/>
      <c r="L11" s="71"/>
    </row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73" fitToHeight="0" orientation="portrait" r:id="rId1"/>
  <headerFooter>
    <oddHeader>&amp;C&amp;P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66.7109375" style="2" customWidth="1"/>
    <col min="2" max="4" width="18.285156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309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" customHeight="1" x14ac:dyDescent="0.25">
      <c r="A3" s="104" t="s">
        <v>379</v>
      </c>
      <c r="B3" s="104"/>
      <c r="C3" s="104"/>
      <c r="D3" s="104"/>
      <c r="E3" s="65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>
        <v>2022</v>
      </c>
      <c r="K3" s="65">
        <v>2023</v>
      </c>
      <c r="L3" s="65">
        <v>2024</v>
      </c>
    </row>
    <row r="4" spans="1:12" ht="20.25" customHeight="1" x14ac:dyDescent="0.25">
      <c r="A4" s="1" t="s">
        <v>0</v>
      </c>
      <c r="B4" s="1"/>
      <c r="C4" s="66"/>
      <c r="D4" s="66" t="s">
        <v>7</v>
      </c>
      <c r="E4" s="67" t="s">
        <v>77</v>
      </c>
      <c r="F4" s="67" t="s">
        <v>57</v>
      </c>
      <c r="G4" s="67" t="s">
        <v>70</v>
      </c>
      <c r="H4" s="67" t="s">
        <v>380</v>
      </c>
      <c r="I4" s="68">
        <v>522</v>
      </c>
      <c r="J4" s="69">
        <f>B7</f>
        <v>330000000</v>
      </c>
      <c r="K4" s="69">
        <f>C7</f>
        <v>600000000</v>
      </c>
      <c r="L4" s="69">
        <f>D7</f>
        <v>280000000</v>
      </c>
    </row>
    <row r="5" spans="1:12" ht="48.75" customHeight="1" x14ac:dyDescent="0.25">
      <c r="A5" s="70" t="s">
        <v>10</v>
      </c>
      <c r="B5" s="70" t="s">
        <v>11</v>
      </c>
      <c r="C5" s="70" t="s">
        <v>12</v>
      </c>
      <c r="D5" s="70" t="s">
        <v>13</v>
      </c>
      <c r="E5" s="71"/>
      <c r="F5" s="71"/>
      <c r="G5" s="71"/>
      <c r="H5" s="71"/>
      <c r="I5" s="71"/>
      <c r="J5" s="71">
        <v>330000000</v>
      </c>
      <c r="K5" s="71">
        <v>600000000</v>
      </c>
      <c r="L5" s="71">
        <v>280000000</v>
      </c>
    </row>
    <row r="6" spans="1:12" ht="15" customHeight="1" x14ac:dyDescent="0.25">
      <c r="A6" s="72" t="s">
        <v>14</v>
      </c>
      <c r="B6" s="80">
        <v>330000000</v>
      </c>
      <c r="C6" s="80">
        <v>600000000</v>
      </c>
      <c r="D6" s="80">
        <v>280000000</v>
      </c>
      <c r="E6" s="71"/>
      <c r="F6" s="71"/>
      <c r="G6" s="71"/>
      <c r="H6" s="71"/>
      <c r="I6" s="71"/>
      <c r="J6" s="86">
        <f>J4-J5</f>
        <v>0</v>
      </c>
      <c r="K6" s="86">
        <f t="shared" ref="K6:L6" si="0">K4-K5</f>
        <v>0</v>
      </c>
      <c r="L6" s="86">
        <f t="shared" si="0"/>
        <v>0</v>
      </c>
    </row>
    <row r="7" spans="1:12" ht="15" customHeight="1" x14ac:dyDescent="0.25">
      <c r="A7" s="76" t="s">
        <v>46</v>
      </c>
      <c r="B7" s="77">
        <f>SUM(B6:B6)</f>
        <v>330000000</v>
      </c>
      <c r="C7" s="77">
        <f>SUM(C6:C6)</f>
        <v>600000000</v>
      </c>
      <c r="D7" s="77">
        <f>SUM(D6:D6)</f>
        <v>280000000</v>
      </c>
      <c r="E7" s="71"/>
      <c r="F7" s="71"/>
      <c r="G7" s="71"/>
      <c r="H7" s="71"/>
      <c r="I7" s="71"/>
      <c r="J7" s="71"/>
      <c r="K7" s="71"/>
      <c r="L7" s="71"/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71" fitToHeight="0" orientation="portrait" r:id="rId1"/>
  <headerFooter>
    <oddHeader>&amp;C&amp;P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1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73.7109375" style="2" customWidth="1"/>
    <col min="2" max="4" width="16.5703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" customHeight="1" x14ac:dyDescent="0.25">
      <c r="A3" s="104" t="s">
        <v>381</v>
      </c>
      <c r="B3" s="104"/>
      <c r="C3" s="104"/>
      <c r="D3" s="104"/>
      <c r="E3" s="65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>
        <v>2022</v>
      </c>
      <c r="K3" s="65">
        <v>2023</v>
      </c>
      <c r="L3" s="65">
        <v>2024</v>
      </c>
    </row>
    <row r="4" spans="1:12" ht="20.25" customHeight="1" x14ac:dyDescent="0.25">
      <c r="A4" s="1" t="s">
        <v>0</v>
      </c>
      <c r="B4" s="1"/>
      <c r="C4" s="66"/>
      <c r="D4" s="66" t="s">
        <v>7</v>
      </c>
      <c r="E4" s="67" t="s">
        <v>77</v>
      </c>
      <c r="F4" s="67" t="s">
        <v>57</v>
      </c>
      <c r="G4" s="67" t="s">
        <v>70</v>
      </c>
      <c r="H4" s="67" t="s">
        <v>382</v>
      </c>
      <c r="I4" s="68">
        <v>522</v>
      </c>
      <c r="J4" s="69">
        <f>B7</f>
        <v>500000000</v>
      </c>
      <c r="K4" s="69">
        <f>C7</f>
        <v>0</v>
      </c>
      <c r="L4" s="69">
        <f>D7</f>
        <v>0</v>
      </c>
    </row>
    <row r="5" spans="1:12" ht="48.75" customHeight="1" x14ac:dyDescent="0.25">
      <c r="A5" s="70" t="s">
        <v>10</v>
      </c>
      <c r="B5" s="70" t="s">
        <v>11</v>
      </c>
      <c r="C5" s="70" t="s">
        <v>12</v>
      </c>
      <c r="D5" s="70" t="s">
        <v>13</v>
      </c>
      <c r="E5" s="71"/>
      <c r="F5" s="71"/>
      <c r="G5" s="71"/>
      <c r="H5" s="71"/>
      <c r="I5" s="71"/>
      <c r="J5" s="71">
        <v>500000000</v>
      </c>
      <c r="K5" s="71">
        <v>0</v>
      </c>
      <c r="L5" s="71">
        <v>0</v>
      </c>
    </row>
    <row r="6" spans="1:12" ht="15" customHeight="1" x14ac:dyDescent="0.25">
      <c r="A6" s="72" t="s">
        <v>181</v>
      </c>
      <c r="B6" s="81">
        <v>500000000</v>
      </c>
      <c r="C6" s="81">
        <v>0</v>
      </c>
      <c r="D6" s="81">
        <v>0</v>
      </c>
      <c r="E6" s="71"/>
      <c r="F6" s="71"/>
      <c r="G6" s="71"/>
      <c r="H6" s="71"/>
      <c r="I6" s="71"/>
      <c r="J6" s="86">
        <f>J4-J5</f>
        <v>0</v>
      </c>
      <c r="K6" s="86">
        <f t="shared" ref="K6:L6" si="0">K4-K5</f>
        <v>0</v>
      </c>
      <c r="L6" s="86">
        <f t="shared" si="0"/>
        <v>0</v>
      </c>
    </row>
    <row r="7" spans="1:12" ht="15" customHeight="1" x14ac:dyDescent="0.25">
      <c r="A7" s="76" t="s">
        <v>46</v>
      </c>
      <c r="B7" s="82">
        <f>SUM(B6:B6)</f>
        <v>500000000</v>
      </c>
      <c r="C7" s="82">
        <f>SUM(C6:C6)</f>
        <v>0</v>
      </c>
      <c r="D7" s="82">
        <f>SUM(D6:D6)</f>
        <v>0</v>
      </c>
      <c r="E7" s="71"/>
      <c r="F7" s="71"/>
      <c r="G7" s="71"/>
      <c r="H7" s="71"/>
      <c r="I7" s="71"/>
      <c r="J7" s="71"/>
      <c r="K7" s="71"/>
      <c r="L7" s="71"/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70" fitToHeight="0" orientation="portrait" r:id="rId1"/>
  <headerFooter>
    <oddHeader>&amp;C&amp;P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312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6.900000000000006" customHeight="1" x14ac:dyDescent="0.25">
      <c r="A3" s="103" t="s">
        <v>358</v>
      </c>
      <c r="B3" s="103"/>
      <c r="C3" s="103"/>
      <c r="D3" s="103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213</v>
      </c>
      <c r="I4" s="8" t="s">
        <v>209</v>
      </c>
      <c r="J4" s="9">
        <f>B8</f>
        <v>203792378.0025</v>
      </c>
      <c r="K4" s="9">
        <f>C8</f>
        <v>118508861.5</v>
      </c>
      <c r="L4" s="9">
        <f>D8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203792378</v>
      </c>
      <c r="K5" s="2">
        <v>118508861.5</v>
      </c>
      <c r="L5" s="2">
        <v>0</v>
      </c>
    </row>
    <row r="6" spans="1:12" ht="15" customHeight="1" x14ac:dyDescent="0.25">
      <c r="A6" s="12" t="s">
        <v>14</v>
      </c>
      <c r="B6" s="13">
        <v>78657915.002499998</v>
      </c>
      <c r="C6" s="13">
        <v>0</v>
      </c>
      <c r="D6" s="13">
        <v>0</v>
      </c>
      <c r="J6" s="11">
        <f>J5-J4</f>
        <v>-2.499997615814209E-3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20</v>
      </c>
      <c r="B7" s="13">
        <v>125134463</v>
      </c>
      <c r="C7" s="13">
        <v>118508861.5</v>
      </c>
      <c r="D7" s="13">
        <v>0</v>
      </c>
    </row>
    <row r="8" spans="1:12" ht="15" customHeight="1" x14ac:dyDescent="0.25">
      <c r="A8" s="15" t="s">
        <v>46</v>
      </c>
      <c r="B8" s="16">
        <f>SUM(B6:B7)</f>
        <v>203792378.0025</v>
      </c>
      <c r="C8" s="16">
        <f>SUM(C6:C7)</f>
        <v>118508861.5</v>
      </c>
      <c r="D8" s="16">
        <f>SUM(D6:D7)</f>
        <v>0</v>
      </c>
    </row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249977111117893"/>
    <pageSetUpPr fitToPage="1"/>
  </sheetPr>
  <dimension ref="A1:L44"/>
  <sheetViews>
    <sheetView view="pageBreakPreview" topLeftCell="A10" zoomScale="115" zoomScaleNormal="100" zoomScaleSheetLayoutView="115" workbookViewId="0">
      <selection activeCell="V43" sqref="V43"/>
    </sheetView>
  </sheetViews>
  <sheetFormatPr defaultColWidth="9.140625" defaultRowHeight="15" x14ac:dyDescent="0.25"/>
  <cols>
    <col min="1" max="1" width="76.42578125" style="2" customWidth="1"/>
    <col min="2" max="3" width="18.140625" style="2" customWidth="1"/>
    <col min="4" max="4" width="17.285156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85546875" style="2" hidden="1" customWidth="1"/>
    <col min="11" max="11" width="13.5703125" style="2" hidden="1" customWidth="1"/>
    <col min="12" max="12" width="14.42578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7.900000000000006" customHeight="1" x14ac:dyDescent="0.25">
      <c r="A3" s="102" t="s">
        <v>359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216</v>
      </c>
      <c r="I4" s="8" t="s">
        <v>104</v>
      </c>
      <c r="J4" s="9">
        <f>B44</f>
        <v>893638375</v>
      </c>
      <c r="K4" s="9">
        <f t="shared" ref="K4:L4" si="0">C44</f>
        <v>855636861</v>
      </c>
      <c r="L4" s="9">
        <f t="shared" si="0"/>
        <v>605276250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893638375</v>
      </c>
      <c r="K5" s="2">
        <v>855636861</v>
      </c>
      <c r="L5" s="2">
        <v>605276250</v>
      </c>
    </row>
    <row r="6" spans="1:12" ht="15.75" x14ac:dyDescent="0.25">
      <c r="A6" s="12" t="s">
        <v>14</v>
      </c>
      <c r="B6" s="13">
        <v>361136435</v>
      </c>
      <c r="C6" s="13">
        <v>375581892</v>
      </c>
      <c r="D6" s="13">
        <v>390605168</v>
      </c>
      <c r="J6" s="22">
        <f>J5-J4</f>
        <v>0</v>
      </c>
      <c r="K6" s="22">
        <f t="shared" ref="K6:L6" si="1">K5-K4</f>
        <v>0</v>
      </c>
      <c r="L6" s="22">
        <f t="shared" si="1"/>
        <v>0</v>
      </c>
    </row>
    <row r="7" spans="1:12" ht="15.75" x14ac:dyDescent="0.25">
      <c r="A7" s="12" t="s">
        <v>15</v>
      </c>
      <c r="B7" s="13">
        <v>50000000</v>
      </c>
      <c r="C7" s="13">
        <v>41540191</v>
      </c>
      <c r="D7" s="13">
        <v>20770095</v>
      </c>
    </row>
    <row r="8" spans="1:12" ht="15.75" x14ac:dyDescent="0.25">
      <c r="A8" s="12" t="s">
        <v>113</v>
      </c>
      <c r="B8" s="13">
        <v>35569004</v>
      </c>
      <c r="C8" s="13">
        <v>35569004</v>
      </c>
      <c r="D8" s="13">
        <v>17784502</v>
      </c>
    </row>
    <row r="9" spans="1:12" ht="15.75" x14ac:dyDescent="0.25">
      <c r="A9" s="12" t="s">
        <v>114</v>
      </c>
      <c r="B9" s="13">
        <v>10332818</v>
      </c>
      <c r="C9" s="13">
        <v>10332818</v>
      </c>
      <c r="D9" s="13">
        <v>5166409</v>
      </c>
    </row>
    <row r="10" spans="1:12" ht="15.75" x14ac:dyDescent="0.25">
      <c r="A10" s="12" t="s">
        <v>214</v>
      </c>
      <c r="B10" s="13">
        <v>8124089</v>
      </c>
      <c r="C10" s="13">
        <v>8124089</v>
      </c>
      <c r="D10" s="13">
        <v>0</v>
      </c>
    </row>
    <row r="11" spans="1:12" ht="15.75" x14ac:dyDescent="0.25">
      <c r="A11" s="12" t="s">
        <v>116</v>
      </c>
      <c r="B11" s="13">
        <v>10000000</v>
      </c>
      <c r="C11" s="13">
        <v>7252258</v>
      </c>
      <c r="D11" s="13">
        <v>3626129</v>
      </c>
    </row>
    <row r="12" spans="1:12" ht="15.75" x14ac:dyDescent="0.25">
      <c r="A12" s="12" t="s">
        <v>118</v>
      </c>
      <c r="B12" s="13">
        <v>33236108</v>
      </c>
      <c r="C12" s="13">
        <v>33236108</v>
      </c>
      <c r="D12" s="13">
        <v>16618054</v>
      </c>
    </row>
    <row r="13" spans="1:12" ht="15.75" x14ac:dyDescent="0.25">
      <c r="A13" s="12" t="s">
        <v>120</v>
      </c>
      <c r="B13" s="14">
        <v>7602100</v>
      </c>
      <c r="C13" s="13">
        <v>7789922</v>
      </c>
      <c r="D13" s="13">
        <v>3894961</v>
      </c>
    </row>
    <row r="14" spans="1:12" ht="15.75" x14ac:dyDescent="0.25">
      <c r="A14" s="12" t="s">
        <v>22</v>
      </c>
      <c r="B14" s="13">
        <v>7509922</v>
      </c>
      <c r="C14" s="13">
        <v>7509401</v>
      </c>
      <c r="D14" s="13">
        <v>3754700</v>
      </c>
    </row>
    <row r="15" spans="1:12" ht="15.75" x14ac:dyDescent="0.25">
      <c r="A15" s="12" t="s">
        <v>128</v>
      </c>
      <c r="B15" s="13">
        <v>14534000</v>
      </c>
      <c r="C15" s="13">
        <v>9665675</v>
      </c>
      <c r="D15" s="13">
        <v>4832837</v>
      </c>
    </row>
    <row r="16" spans="1:12" ht="15.75" x14ac:dyDescent="0.25">
      <c r="A16" s="12" t="s">
        <v>131</v>
      </c>
      <c r="B16" s="13">
        <v>11510953</v>
      </c>
      <c r="C16" s="13">
        <v>21195690</v>
      </c>
      <c r="D16" s="13">
        <v>0</v>
      </c>
    </row>
    <row r="17" spans="1:4" ht="15.75" x14ac:dyDescent="0.25">
      <c r="A17" s="12" t="s">
        <v>132</v>
      </c>
      <c r="B17" s="13">
        <v>649179</v>
      </c>
      <c r="C17" s="13">
        <v>649179</v>
      </c>
      <c r="D17" s="13">
        <v>324589</v>
      </c>
    </row>
    <row r="18" spans="1:4" ht="15.75" x14ac:dyDescent="0.25">
      <c r="A18" s="12" t="s">
        <v>133</v>
      </c>
      <c r="B18" s="13">
        <v>2986223</v>
      </c>
      <c r="C18" s="13">
        <v>2986223</v>
      </c>
      <c r="D18" s="13">
        <v>1493111</v>
      </c>
    </row>
    <row r="19" spans="1:4" ht="15.75" x14ac:dyDescent="0.25">
      <c r="A19" s="12" t="s">
        <v>134</v>
      </c>
      <c r="B19" s="13">
        <v>4868841</v>
      </c>
      <c r="C19" s="13">
        <v>4868841</v>
      </c>
      <c r="D19" s="13">
        <v>0</v>
      </c>
    </row>
    <row r="20" spans="1:4" ht="15.75" x14ac:dyDescent="0.25">
      <c r="A20" s="12" t="s">
        <v>135</v>
      </c>
      <c r="B20" s="13">
        <v>1168522</v>
      </c>
      <c r="C20" s="13">
        <v>1168522</v>
      </c>
      <c r="D20" s="13">
        <v>584261</v>
      </c>
    </row>
    <row r="21" spans="1:4" ht="15.75" x14ac:dyDescent="0.25">
      <c r="A21" s="12" t="s">
        <v>138</v>
      </c>
      <c r="B21" s="13">
        <v>8341596</v>
      </c>
      <c r="C21" s="13">
        <v>8341596</v>
      </c>
      <c r="D21" s="13">
        <v>4170798</v>
      </c>
    </row>
    <row r="22" spans="1:4" ht="15.75" x14ac:dyDescent="0.25">
      <c r="A22" s="12" t="s">
        <v>26</v>
      </c>
      <c r="B22" s="13">
        <v>22006468</v>
      </c>
      <c r="C22" s="13">
        <v>22006468</v>
      </c>
      <c r="D22" s="13">
        <v>11003234</v>
      </c>
    </row>
    <row r="23" spans="1:4" ht="15.75" x14ac:dyDescent="0.25">
      <c r="A23" s="12" t="s">
        <v>143</v>
      </c>
      <c r="B23" s="13">
        <v>9189174</v>
      </c>
      <c r="C23" s="13">
        <v>8763408</v>
      </c>
      <c r="D23" s="13">
        <v>4381704</v>
      </c>
    </row>
    <row r="24" spans="1:4" ht="15.75" x14ac:dyDescent="0.25">
      <c r="A24" s="12" t="s">
        <v>146</v>
      </c>
      <c r="B24" s="13">
        <v>14524173</v>
      </c>
      <c r="C24" s="13">
        <v>16524173</v>
      </c>
      <c r="D24" s="13">
        <v>0</v>
      </c>
    </row>
    <row r="25" spans="1:4" ht="15.75" x14ac:dyDescent="0.25">
      <c r="A25" s="12" t="s">
        <v>149</v>
      </c>
      <c r="B25" s="13">
        <v>12823372</v>
      </c>
      <c r="C25" s="13">
        <v>12823372</v>
      </c>
      <c r="D25" s="13">
        <v>6411686</v>
      </c>
    </row>
    <row r="26" spans="1:4" ht="15.75" x14ac:dyDescent="0.25">
      <c r="A26" s="12" t="s">
        <v>150</v>
      </c>
      <c r="B26" s="13">
        <v>9254615</v>
      </c>
      <c r="C26" s="13">
        <v>0</v>
      </c>
      <c r="D26" s="13">
        <v>0</v>
      </c>
    </row>
    <row r="27" spans="1:4" ht="15.75" x14ac:dyDescent="0.25">
      <c r="A27" s="62" t="s">
        <v>337</v>
      </c>
      <c r="B27" s="13">
        <v>19027210</v>
      </c>
      <c r="C27" s="13">
        <v>19027210</v>
      </c>
      <c r="D27" s="13">
        <v>9513605</v>
      </c>
    </row>
    <row r="28" spans="1:4" ht="15.75" x14ac:dyDescent="0.25">
      <c r="A28" s="12" t="s">
        <v>154</v>
      </c>
      <c r="B28" s="13">
        <v>11304345</v>
      </c>
      <c r="C28" s="13">
        <v>11304345</v>
      </c>
      <c r="D28" s="13">
        <v>5652172</v>
      </c>
    </row>
    <row r="29" spans="1:4" ht="15.75" x14ac:dyDescent="0.25">
      <c r="A29" s="12" t="s">
        <v>157</v>
      </c>
      <c r="B29" s="13">
        <v>11130795</v>
      </c>
      <c r="C29" s="13">
        <v>11130795</v>
      </c>
      <c r="D29" s="13">
        <v>5565397</v>
      </c>
    </row>
    <row r="30" spans="1:4" ht="20.25" customHeight="1" x14ac:dyDescent="0.25">
      <c r="A30" s="12" t="s">
        <v>259</v>
      </c>
      <c r="B30" s="13">
        <v>15191200</v>
      </c>
      <c r="C30" s="13">
        <v>12268541</v>
      </c>
      <c r="D30" s="13">
        <v>6134270</v>
      </c>
    </row>
    <row r="31" spans="1:4" ht="15.75" x14ac:dyDescent="0.25">
      <c r="A31" s="12" t="s">
        <v>215</v>
      </c>
      <c r="B31" s="13">
        <v>11412253</v>
      </c>
      <c r="C31" s="13">
        <v>11412253</v>
      </c>
      <c r="D31" s="13">
        <v>5706126</v>
      </c>
    </row>
    <row r="32" spans="1:4" ht="15.75" x14ac:dyDescent="0.25">
      <c r="A32" s="12" t="s">
        <v>164</v>
      </c>
      <c r="B32" s="13">
        <v>15693035</v>
      </c>
      <c r="C32" s="13">
        <v>15693035</v>
      </c>
      <c r="D32" s="13">
        <v>7846517</v>
      </c>
    </row>
    <row r="33" spans="1:4" ht="15.75" x14ac:dyDescent="0.25">
      <c r="A33" s="12" t="s">
        <v>360</v>
      </c>
      <c r="B33" s="13">
        <v>1516380</v>
      </c>
      <c r="C33" s="13">
        <v>0</v>
      </c>
      <c r="D33" s="13">
        <v>0</v>
      </c>
    </row>
    <row r="34" spans="1:4" ht="15.75" x14ac:dyDescent="0.25">
      <c r="A34" s="12" t="s">
        <v>165</v>
      </c>
      <c r="B34" s="13">
        <v>19888169</v>
      </c>
      <c r="C34" s="13">
        <v>19888169</v>
      </c>
      <c r="D34" s="13">
        <v>9944084</v>
      </c>
    </row>
    <row r="35" spans="1:4" ht="15.75" x14ac:dyDescent="0.25">
      <c r="A35" s="12" t="s">
        <v>167</v>
      </c>
      <c r="B35" s="13">
        <v>10000000</v>
      </c>
      <c r="C35" s="13">
        <v>4355724</v>
      </c>
      <c r="D35" s="13">
        <v>2177864</v>
      </c>
    </row>
    <row r="36" spans="1:4" ht="15.75" x14ac:dyDescent="0.25">
      <c r="A36" s="12" t="s">
        <v>168</v>
      </c>
      <c r="B36" s="13">
        <v>17422924</v>
      </c>
      <c r="C36" s="13">
        <v>17422924</v>
      </c>
      <c r="D36" s="13">
        <v>8711462</v>
      </c>
    </row>
    <row r="37" spans="1:4" ht="20.25" customHeight="1" x14ac:dyDescent="0.25">
      <c r="A37" s="12" t="s">
        <v>170</v>
      </c>
      <c r="B37" s="13">
        <v>4924387</v>
      </c>
      <c r="C37" s="13">
        <v>4924387</v>
      </c>
      <c r="D37" s="13">
        <v>2462193</v>
      </c>
    </row>
    <row r="38" spans="1:4" ht="15.75" x14ac:dyDescent="0.25">
      <c r="A38" s="12" t="s">
        <v>172</v>
      </c>
      <c r="B38" s="13">
        <v>32004849</v>
      </c>
      <c r="C38" s="13">
        <v>10192024</v>
      </c>
      <c r="D38" s="13">
        <v>5096012</v>
      </c>
    </row>
    <row r="39" spans="1:4" ht="15.75" x14ac:dyDescent="0.25">
      <c r="A39" s="12" t="s">
        <v>175</v>
      </c>
      <c r="B39" s="13">
        <v>19200459</v>
      </c>
      <c r="C39" s="13">
        <v>12533847</v>
      </c>
      <c r="D39" s="13">
        <v>6266923</v>
      </c>
    </row>
    <row r="40" spans="1:4" ht="15.75" x14ac:dyDescent="0.25">
      <c r="A40" s="12" t="s">
        <v>177</v>
      </c>
      <c r="B40" s="13">
        <v>11588845</v>
      </c>
      <c r="C40" s="13">
        <v>11588845</v>
      </c>
      <c r="D40" s="13">
        <v>5794422</v>
      </c>
    </row>
    <row r="41" spans="1:4" ht="15.75" x14ac:dyDescent="0.25">
      <c r="A41" s="12" t="s">
        <v>181</v>
      </c>
      <c r="B41" s="13">
        <v>12182511</v>
      </c>
      <c r="C41" s="13">
        <v>12182511</v>
      </c>
      <c r="D41" s="13">
        <v>6091255</v>
      </c>
    </row>
    <row r="42" spans="1:4" ht="15.75" x14ac:dyDescent="0.25">
      <c r="A42" s="12" t="s">
        <v>185</v>
      </c>
      <c r="B42" s="13">
        <v>20602992</v>
      </c>
      <c r="C42" s="13">
        <v>20602992</v>
      </c>
      <c r="D42" s="13">
        <v>10301496</v>
      </c>
    </row>
    <row r="43" spans="1:4" ht="15.75" x14ac:dyDescent="0.25">
      <c r="A43" s="12" t="s">
        <v>189</v>
      </c>
      <c r="B43" s="13">
        <v>25180429</v>
      </c>
      <c r="C43" s="13">
        <v>25180429</v>
      </c>
      <c r="D43" s="13">
        <v>12590214</v>
      </c>
    </row>
    <row r="44" spans="1:4" ht="15.75" x14ac:dyDescent="0.25">
      <c r="A44" s="15" t="s">
        <v>46</v>
      </c>
      <c r="B44" s="16">
        <f>SUM(B6:B43)</f>
        <v>893638375</v>
      </c>
      <c r="C44" s="16">
        <f>SUM(C6:C43)</f>
        <v>855636861</v>
      </c>
      <c r="D44" s="16">
        <f>SUM(D6:D43)</f>
        <v>605276250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67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P19" sqref="P18:P19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8.710937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105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8.45" customHeight="1" x14ac:dyDescent="0.25">
      <c r="A3" s="101" t="s">
        <v>100</v>
      </c>
      <c r="B3" s="101"/>
      <c r="C3" s="101"/>
      <c r="D3" s="101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101</v>
      </c>
      <c r="F4" s="7" t="s">
        <v>57</v>
      </c>
      <c r="G4" s="7" t="s">
        <v>102</v>
      </c>
      <c r="H4" s="7" t="s">
        <v>103</v>
      </c>
      <c r="I4" s="8" t="s">
        <v>104</v>
      </c>
      <c r="J4" s="9">
        <f>B7</f>
        <v>1797544.44</v>
      </c>
      <c r="K4" s="9">
        <f t="shared" ref="K4:L4" si="0">C7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1797544.44</v>
      </c>
      <c r="K5" s="11">
        <v>0</v>
      </c>
      <c r="L5" s="11">
        <v>0</v>
      </c>
    </row>
    <row r="6" spans="1:12" ht="15" customHeight="1" x14ac:dyDescent="0.25">
      <c r="A6" s="12" t="s">
        <v>14</v>
      </c>
      <c r="B6" s="13">
        <v>1797544.44</v>
      </c>
      <c r="C6" s="13">
        <v>0</v>
      </c>
      <c r="D6" s="13">
        <v>0</v>
      </c>
      <c r="E6" s="11"/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9.5" customHeight="1" x14ac:dyDescent="0.25">
      <c r="A7" s="15" t="s">
        <v>46</v>
      </c>
      <c r="B7" s="16">
        <f>SUM(B6:B6)</f>
        <v>1797544.44</v>
      </c>
      <c r="C7" s="16">
        <f>SUM(C6:C6)</f>
        <v>0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249977111117893"/>
    <pageSetUpPr fitToPage="1"/>
  </sheetPr>
  <dimension ref="A1:L32"/>
  <sheetViews>
    <sheetView view="pageBreakPreview" zoomScale="115" zoomScaleNormal="100" zoomScaleSheetLayoutView="115" workbookViewId="0">
      <selection activeCell="A6" sqref="A6:D6"/>
    </sheetView>
  </sheetViews>
  <sheetFormatPr defaultColWidth="9.140625" defaultRowHeight="15" x14ac:dyDescent="0.25"/>
  <cols>
    <col min="1" max="1" width="71.85546875" style="2" customWidth="1"/>
    <col min="2" max="2" width="15.7109375" style="2" customWidth="1"/>
    <col min="3" max="3" width="14.7109375" style="2" customWidth="1"/>
    <col min="4" max="4" width="15.42578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" customHeight="1" x14ac:dyDescent="0.25">
      <c r="A3" s="102" t="s">
        <v>226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58</v>
      </c>
      <c r="G4" s="7" t="s">
        <v>49</v>
      </c>
      <c r="H4" s="7" t="s">
        <v>327</v>
      </c>
      <c r="I4" s="25">
        <v>522</v>
      </c>
      <c r="J4" s="26">
        <v>1088177.5</v>
      </c>
      <c r="K4" s="26">
        <v>7822205</v>
      </c>
      <c r="L4" s="26">
        <v>0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7" t="s">
        <v>77</v>
      </c>
      <c r="F5" s="7" t="s">
        <v>58</v>
      </c>
      <c r="G5" s="7" t="s">
        <v>49</v>
      </c>
      <c r="H5" s="7" t="s">
        <v>328</v>
      </c>
      <c r="I5" s="25">
        <v>522</v>
      </c>
      <c r="J5" s="26">
        <v>90014158.689999998</v>
      </c>
      <c r="K5" s="26">
        <v>0</v>
      </c>
      <c r="L5" s="26">
        <v>16346450.5</v>
      </c>
    </row>
    <row r="6" spans="1:12" ht="15" customHeight="1" x14ac:dyDescent="0.25">
      <c r="A6" s="110" t="s">
        <v>14</v>
      </c>
      <c r="B6" s="91">
        <v>363655415.5</v>
      </c>
      <c r="C6" s="91">
        <v>42750000</v>
      </c>
      <c r="D6" s="91">
        <v>23275000</v>
      </c>
      <c r="E6" s="7" t="s">
        <v>77</v>
      </c>
      <c r="F6" s="7" t="s">
        <v>58</v>
      </c>
      <c r="G6" s="7" t="s">
        <v>49</v>
      </c>
      <c r="H6" s="7" t="s">
        <v>329</v>
      </c>
      <c r="I6" s="25">
        <v>522</v>
      </c>
      <c r="J6" s="26">
        <v>364664523.56999999</v>
      </c>
      <c r="K6" s="26">
        <v>42750000</v>
      </c>
      <c r="L6" s="26">
        <v>20425000</v>
      </c>
    </row>
    <row r="7" spans="1:12" ht="15" customHeight="1" x14ac:dyDescent="0.25">
      <c r="A7" s="109" t="s">
        <v>214</v>
      </c>
      <c r="B7" s="94">
        <v>0</v>
      </c>
      <c r="C7" s="94">
        <v>0</v>
      </c>
      <c r="D7" s="94">
        <v>1900000</v>
      </c>
      <c r="J7" s="11">
        <f>B15</f>
        <v>455766859.75999999</v>
      </c>
      <c r="K7" s="11">
        <f>C15</f>
        <v>50572205</v>
      </c>
      <c r="L7" s="11">
        <f>D15</f>
        <v>36771450.5</v>
      </c>
    </row>
    <row r="8" spans="1:12" ht="15" customHeight="1" x14ac:dyDescent="0.25">
      <c r="A8" s="12" t="s">
        <v>361</v>
      </c>
      <c r="B8" s="13">
        <v>3325000</v>
      </c>
      <c r="C8" s="13">
        <v>0</v>
      </c>
      <c r="D8" s="13">
        <v>0</v>
      </c>
      <c r="J8" s="11">
        <f>J4+J5+J6-J7</f>
        <v>0</v>
      </c>
      <c r="K8" s="11">
        <f t="shared" ref="K8:L8" si="0">K4+K5+K6-K7</f>
        <v>0</v>
      </c>
      <c r="L8" s="11">
        <f t="shared" si="0"/>
        <v>0</v>
      </c>
    </row>
    <row r="9" spans="1:12" ht="15" customHeight="1" x14ac:dyDescent="0.25">
      <c r="A9" s="12" t="s">
        <v>148</v>
      </c>
      <c r="B9" s="13">
        <v>0</v>
      </c>
      <c r="C9" s="13">
        <v>7822205</v>
      </c>
      <c r="D9" s="13">
        <v>0</v>
      </c>
    </row>
    <row r="10" spans="1:12" ht="15" customHeight="1" x14ac:dyDescent="0.25">
      <c r="A10" s="12" t="s">
        <v>156</v>
      </c>
      <c r="B10" s="13">
        <v>24931401</v>
      </c>
      <c r="C10" s="13">
        <v>0</v>
      </c>
      <c r="D10" s="13">
        <v>0</v>
      </c>
    </row>
    <row r="11" spans="1:12" ht="15" customHeight="1" x14ac:dyDescent="0.25">
      <c r="A11" s="12" t="s">
        <v>175</v>
      </c>
      <c r="B11" s="13">
        <v>27549591.5</v>
      </c>
      <c r="C11" s="13">
        <v>0</v>
      </c>
      <c r="D11" s="13">
        <v>11596450.5</v>
      </c>
    </row>
    <row r="12" spans="1:12" ht="15" customHeight="1" x14ac:dyDescent="0.25">
      <c r="A12" s="12" t="s">
        <v>362</v>
      </c>
      <c r="B12" s="13">
        <v>7200000</v>
      </c>
      <c r="C12" s="13">
        <v>0</v>
      </c>
      <c r="D12" s="13">
        <v>0</v>
      </c>
    </row>
    <row r="13" spans="1:12" ht="15" customHeight="1" x14ac:dyDescent="0.25">
      <c r="A13" s="12" t="s">
        <v>410</v>
      </c>
      <c r="B13" s="13">
        <v>15170738.689999999</v>
      </c>
      <c r="C13" s="13">
        <v>0</v>
      </c>
      <c r="D13" s="13">
        <v>0</v>
      </c>
      <c r="J13" s="11"/>
      <c r="K13" s="11"/>
      <c r="L13" s="11"/>
    </row>
    <row r="14" spans="1:12" ht="15" customHeight="1" x14ac:dyDescent="0.25">
      <c r="A14" s="12" t="s">
        <v>189</v>
      </c>
      <c r="B14" s="13">
        <v>13934713.07</v>
      </c>
      <c r="C14" s="13">
        <v>0</v>
      </c>
      <c r="D14" s="13">
        <v>0</v>
      </c>
      <c r="J14" s="11"/>
      <c r="K14" s="11"/>
      <c r="L14" s="11"/>
    </row>
    <row r="15" spans="1:12" ht="15" customHeight="1" x14ac:dyDescent="0.25">
      <c r="A15" s="15" t="s">
        <v>46</v>
      </c>
      <c r="B15" s="16">
        <f>SUM(B6:B14)</f>
        <v>455766859.75999999</v>
      </c>
      <c r="C15" s="16">
        <f>SUM(C6:C14)</f>
        <v>50572205</v>
      </c>
      <c r="D15" s="16">
        <f>SUM(D6:D14)</f>
        <v>36771450.5</v>
      </c>
      <c r="J15" s="11"/>
      <c r="K15" s="11"/>
      <c r="L15" s="11"/>
    </row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74" fitToHeight="0" orientation="portrait" r:id="rId1"/>
  <headerFooter>
    <oddHeader>&amp;C&amp;P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249977111117893"/>
    <pageSetUpPr fitToPage="1"/>
  </sheetPr>
  <dimension ref="A1:L15"/>
  <sheetViews>
    <sheetView view="pageBreakPreview" topLeftCell="D1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74.85546875" style="2" customWidth="1"/>
    <col min="2" max="4" width="15.1406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.6" customHeight="1" x14ac:dyDescent="0.25">
      <c r="A3" s="102" t="s">
        <v>363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58</v>
      </c>
      <c r="G4" s="7" t="s">
        <v>49</v>
      </c>
      <c r="H4" s="7" t="s">
        <v>330</v>
      </c>
      <c r="I4" s="8">
        <v>522</v>
      </c>
      <c r="J4" s="9"/>
      <c r="K4" s="9"/>
      <c r="L4" s="9">
        <v>10640000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7" t="s">
        <v>77</v>
      </c>
      <c r="F5" s="7" t="s">
        <v>58</v>
      </c>
      <c r="G5" s="7" t="s">
        <v>49</v>
      </c>
      <c r="H5" s="7" t="s">
        <v>331</v>
      </c>
      <c r="I5" s="8">
        <v>522</v>
      </c>
      <c r="J5" s="9">
        <v>278936.17</v>
      </c>
      <c r="K5" s="9">
        <v>5700000</v>
      </c>
      <c r="L5" s="9">
        <v>13851000</v>
      </c>
    </row>
    <row r="6" spans="1:12" ht="15" customHeight="1" x14ac:dyDescent="0.25">
      <c r="A6" s="12" t="s">
        <v>113</v>
      </c>
      <c r="B6" s="13">
        <v>0</v>
      </c>
      <c r="C6" s="13">
        <v>7410000</v>
      </c>
      <c r="D6" s="13">
        <v>24491000</v>
      </c>
      <c r="E6" s="7" t="s">
        <v>77</v>
      </c>
      <c r="F6" s="7" t="s">
        <v>58</v>
      </c>
      <c r="G6" s="7" t="s">
        <v>49</v>
      </c>
      <c r="H6" s="7" t="s">
        <v>332</v>
      </c>
      <c r="I6" s="8">
        <v>522</v>
      </c>
      <c r="J6" s="9">
        <v>6972240</v>
      </c>
      <c r="K6" s="9">
        <v>9009990</v>
      </c>
      <c r="L6" s="9"/>
    </row>
    <row r="7" spans="1:12" ht="15.75" x14ac:dyDescent="0.25">
      <c r="A7" s="12" t="s">
        <v>337</v>
      </c>
      <c r="B7" s="13">
        <v>278936.17</v>
      </c>
      <c r="C7" s="13">
        <v>0</v>
      </c>
      <c r="D7" s="13">
        <v>0</v>
      </c>
      <c r="J7" s="11">
        <f>B9</f>
        <v>7251176.1699999999</v>
      </c>
      <c r="K7" s="11">
        <f>C9</f>
        <v>14709990</v>
      </c>
      <c r="L7" s="11">
        <f>D9</f>
        <v>24491000</v>
      </c>
    </row>
    <row r="8" spans="1:12" ht="15.75" x14ac:dyDescent="0.25">
      <c r="A8" s="12" t="s">
        <v>158</v>
      </c>
      <c r="B8" s="13">
        <v>6972240</v>
      </c>
      <c r="C8" s="13">
        <v>7299990</v>
      </c>
      <c r="D8" s="13">
        <v>0</v>
      </c>
      <c r="J8" s="11">
        <f>J4+J5+J6-J7</f>
        <v>0</v>
      </c>
      <c r="K8" s="11">
        <f t="shared" ref="K8:L8" si="0">K4+K5+K6-K7</f>
        <v>0</v>
      </c>
      <c r="L8" s="11">
        <f t="shared" si="0"/>
        <v>0</v>
      </c>
    </row>
    <row r="9" spans="1:12" ht="15.75" x14ac:dyDescent="0.25">
      <c r="A9" s="15" t="s">
        <v>46</v>
      </c>
      <c r="B9" s="16">
        <f>SUM(B6:B8)</f>
        <v>7251176.1699999999</v>
      </c>
      <c r="C9" s="16">
        <f>SUM(C6:C8)</f>
        <v>14709990</v>
      </c>
      <c r="D9" s="16">
        <f>SUM(D6:D8)</f>
        <v>24491000</v>
      </c>
    </row>
    <row r="13" spans="1:12" ht="30" x14ac:dyDescent="0.25">
      <c r="E13" s="2" t="s">
        <v>77</v>
      </c>
      <c r="F13" s="2" t="s">
        <v>58</v>
      </c>
      <c r="G13" s="2" t="s">
        <v>49</v>
      </c>
      <c r="H13" s="2" t="s">
        <v>330</v>
      </c>
      <c r="I13" s="2" t="s">
        <v>209</v>
      </c>
      <c r="J13" s="11">
        <v>0</v>
      </c>
      <c r="K13" s="11">
        <v>0</v>
      </c>
      <c r="L13" s="11">
        <v>10640000</v>
      </c>
    </row>
    <row r="14" spans="1:12" ht="30" x14ac:dyDescent="0.25">
      <c r="E14" s="2" t="s">
        <v>77</v>
      </c>
      <c r="F14" s="2" t="s">
        <v>58</v>
      </c>
      <c r="G14" s="2" t="s">
        <v>49</v>
      </c>
      <c r="H14" s="2" t="s">
        <v>400</v>
      </c>
      <c r="I14" s="2" t="s">
        <v>209</v>
      </c>
      <c r="J14" s="11">
        <v>278936.17</v>
      </c>
      <c r="K14" s="11">
        <v>5700000</v>
      </c>
      <c r="L14" s="11">
        <v>13851000</v>
      </c>
    </row>
    <row r="15" spans="1:12" ht="30" x14ac:dyDescent="0.25">
      <c r="E15" s="2" t="s">
        <v>77</v>
      </c>
      <c r="F15" s="2" t="s">
        <v>58</v>
      </c>
      <c r="G15" s="2" t="s">
        <v>49</v>
      </c>
      <c r="H15" s="2" t="s">
        <v>332</v>
      </c>
      <c r="I15" s="2" t="s">
        <v>209</v>
      </c>
      <c r="J15" s="11">
        <v>6972240</v>
      </c>
      <c r="K15" s="11">
        <v>9009990</v>
      </c>
      <c r="L15" s="11"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2" fitToHeight="0" orientation="portrait" r:id="rId1"/>
  <headerFooter>
    <oddHeader>&amp;C&amp;P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12"/>
  <sheetViews>
    <sheetView view="pageBreakPreview" zoomScale="115" zoomScaleNormal="100" zoomScaleSheetLayoutView="115" workbookViewId="0">
      <selection activeCell="A6" sqref="A6:D8"/>
    </sheetView>
  </sheetViews>
  <sheetFormatPr defaultColWidth="9.140625" defaultRowHeight="15" x14ac:dyDescent="0.25"/>
  <cols>
    <col min="1" max="1" width="56.7109375" style="2" customWidth="1"/>
    <col min="2" max="4" width="18.7109375" style="2" customWidth="1"/>
    <col min="5" max="5" width="9.5703125" style="2" hidden="1" customWidth="1"/>
    <col min="6" max="7" width="8.140625" style="2" hidden="1" customWidth="1"/>
    <col min="8" max="8" width="16.85546875" style="2" hidden="1" customWidth="1"/>
    <col min="9" max="9" width="0" style="2" hidden="1" customWidth="1"/>
    <col min="10" max="11" width="17.28515625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316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4.6" customHeight="1" x14ac:dyDescent="0.25">
      <c r="A3" s="105" t="s">
        <v>383</v>
      </c>
      <c r="B3" s="105"/>
      <c r="C3" s="105"/>
      <c r="D3" s="105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56" t="s">
        <v>77</v>
      </c>
      <c r="F4" s="63" t="s">
        <v>69</v>
      </c>
      <c r="G4" s="63" t="s">
        <v>47</v>
      </c>
      <c r="H4" s="56" t="s">
        <v>384</v>
      </c>
      <c r="I4" s="56">
        <v>522</v>
      </c>
      <c r="J4" s="64">
        <v>30000000</v>
      </c>
      <c r="K4" s="64">
        <v>60000000</v>
      </c>
      <c r="L4" s="64">
        <v>0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56" t="s">
        <v>77</v>
      </c>
      <c r="F5" s="56" t="s">
        <v>69</v>
      </c>
      <c r="G5" s="56" t="s">
        <v>47</v>
      </c>
      <c r="H5" s="56" t="s">
        <v>385</v>
      </c>
      <c r="I5" s="56">
        <v>522</v>
      </c>
      <c r="J5" s="64">
        <v>0</v>
      </c>
      <c r="K5" s="64">
        <v>200000000</v>
      </c>
      <c r="L5" s="64">
        <v>60000000</v>
      </c>
    </row>
    <row r="6" spans="1:12" ht="15" customHeight="1" x14ac:dyDescent="0.25">
      <c r="A6" s="112" t="s">
        <v>14</v>
      </c>
      <c r="B6" s="91">
        <v>0</v>
      </c>
      <c r="C6" s="91">
        <v>200000000</v>
      </c>
      <c r="D6" s="91">
        <v>130000000</v>
      </c>
      <c r="E6" s="111" t="s">
        <v>77</v>
      </c>
      <c r="F6" s="56" t="s">
        <v>69</v>
      </c>
      <c r="G6" s="56" t="s">
        <v>47</v>
      </c>
      <c r="H6" s="56" t="s">
        <v>386</v>
      </c>
      <c r="I6" s="56">
        <v>522</v>
      </c>
      <c r="J6" s="64">
        <v>0</v>
      </c>
      <c r="K6" s="64">
        <v>200000000</v>
      </c>
      <c r="L6" s="64">
        <v>130000000</v>
      </c>
    </row>
    <row r="7" spans="1:12" ht="15.75" x14ac:dyDescent="0.25">
      <c r="A7" s="112" t="s">
        <v>20</v>
      </c>
      <c r="B7" s="91">
        <v>30000000</v>
      </c>
      <c r="C7" s="91">
        <v>260000000</v>
      </c>
      <c r="D7" s="91">
        <v>60000000</v>
      </c>
      <c r="J7" s="11">
        <f>B8</f>
        <v>30000000</v>
      </c>
      <c r="K7" s="11">
        <f t="shared" ref="K7:L7" si="0">C8</f>
        <v>460000000</v>
      </c>
      <c r="L7" s="11">
        <f t="shared" si="0"/>
        <v>190000000</v>
      </c>
    </row>
    <row r="8" spans="1:12" ht="15.75" x14ac:dyDescent="0.25">
      <c r="A8" s="113" t="s">
        <v>46</v>
      </c>
      <c r="B8" s="44">
        <f>SUM(B6:B7)</f>
        <v>30000000</v>
      </c>
      <c r="C8" s="44">
        <f>SUM(C6:C7)</f>
        <v>460000000</v>
      </c>
      <c r="D8" s="44">
        <f>SUM(D6:D7)</f>
        <v>190000000</v>
      </c>
      <c r="J8" s="11">
        <f>J7-J4-J5-J6</f>
        <v>0</v>
      </c>
      <c r="K8" s="11">
        <f>K7-K4-K5-K6</f>
        <v>0</v>
      </c>
      <c r="L8" s="11">
        <f>L7-L4-L5-L6</f>
        <v>0</v>
      </c>
    </row>
    <row r="10" spans="1:12" x14ac:dyDescent="0.25">
      <c r="E10" s="2" t="s">
        <v>77</v>
      </c>
      <c r="F10" s="2" t="s">
        <v>69</v>
      </c>
      <c r="G10" s="2" t="s">
        <v>47</v>
      </c>
      <c r="H10" s="2" t="s">
        <v>384</v>
      </c>
      <c r="I10" s="2" t="s">
        <v>209</v>
      </c>
      <c r="J10" s="2">
        <v>30000000</v>
      </c>
      <c r="K10" s="2">
        <v>60000000</v>
      </c>
      <c r="L10" s="2">
        <v>0</v>
      </c>
    </row>
    <row r="11" spans="1:12" x14ac:dyDescent="0.25">
      <c r="E11" s="2" t="s">
        <v>77</v>
      </c>
      <c r="F11" s="2" t="s">
        <v>69</v>
      </c>
      <c r="G11" s="2" t="s">
        <v>47</v>
      </c>
      <c r="H11" s="2" t="s">
        <v>385</v>
      </c>
      <c r="I11" s="2" t="s">
        <v>209</v>
      </c>
      <c r="J11" s="2">
        <v>0</v>
      </c>
      <c r="K11" s="2">
        <v>200000000</v>
      </c>
      <c r="L11" s="2">
        <v>60000000</v>
      </c>
    </row>
    <row r="12" spans="1:12" x14ac:dyDescent="0.25">
      <c r="E12" s="2" t="s">
        <v>77</v>
      </c>
      <c r="F12" s="2" t="s">
        <v>69</v>
      </c>
      <c r="G12" s="2" t="s">
        <v>47</v>
      </c>
      <c r="H12" s="2" t="s">
        <v>386</v>
      </c>
      <c r="I12" s="2" t="s">
        <v>209</v>
      </c>
      <c r="J12" s="2">
        <v>0</v>
      </c>
      <c r="K12" s="2">
        <v>200000000</v>
      </c>
      <c r="L12" s="2">
        <v>130000000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7" fitToHeight="0" orientation="portrait" r:id="rId1"/>
  <headerFooter>
    <oddHeader>&amp;C&amp;P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A5" sqref="A5:D5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7.28515625" style="2" hidden="1" customWidth="1"/>
    <col min="11" max="11" width="16" style="2" hidden="1" customWidth="1"/>
    <col min="12" max="12" width="17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317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4" customHeight="1" x14ac:dyDescent="0.25">
      <c r="A3" s="102" t="s">
        <v>227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56" t="s">
        <v>77</v>
      </c>
      <c r="F4" s="63" t="s">
        <v>69</v>
      </c>
      <c r="G4" s="63" t="s">
        <v>47</v>
      </c>
      <c r="H4" s="56" t="s">
        <v>228</v>
      </c>
      <c r="I4" s="56">
        <v>522</v>
      </c>
      <c r="J4" s="64">
        <v>120428756</v>
      </c>
      <c r="K4" s="64"/>
      <c r="L4" s="64"/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56" t="s">
        <v>77</v>
      </c>
      <c r="F5" s="63" t="s">
        <v>69</v>
      </c>
      <c r="G5" s="63" t="s">
        <v>49</v>
      </c>
      <c r="H5" s="56" t="s">
        <v>228</v>
      </c>
      <c r="I5" s="56">
        <v>522</v>
      </c>
      <c r="J5" s="64">
        <v>32200000</v>
      </c>
      <c r="K5" s="64">
        <v>60356954.350000001</v>
      </c>
      <c r="L5" s="64">
        <v>60000000</v>
      </c>
    </row>
    <row r="6" spans="1:12" ht="15" customHeight="1" x14ac:dyDescent="0.25">
      <c r="A6" s="93" t="s">
        <v>20</v>
      </c>
      <c r="B6" s="94">
        <v>32200000</v>
      </c>
      <c r="C6" s="94">
        <v>60356954.350000001</v>
      </c>
      <c r="D6" s="94">
        <v>0</v>
      </c>
      <c r="E6" s="27"/>
      <c r="F6" s="27"/>
      <c r="G6" s="27"/>
      <c r="H6" s="27"/>
      <c r="I6" s="27"/>
      <c r="J6" s="28">
        <f>B9</f>
        <v>152628756</v>
      </c>
      <c r="K6" s="28">
        <f>C9</f>
        <v>60356954.350000001</v>
      </c>
      <c r="L6" s="28">
        <f>D9</f>
        <v>60000000</v>
      </c>
    </row>
    <row r="7" spans="1:12" ht="15" customHeight="1" x14ac:dyDescent="0.25">
      <c r="A7" s="12" t="s">
        <v>26</v>
      </c>
      <c r="B7" s="13">
        <v>120428756</v>
      </c>
      <c r="C7" s="13">
        <v>0</v>
      </c>
      <c r="D7" s="13">
        <v>0</v>
      </c>
      <c r="E7" s="27"/>
      <c r="F7" s="27"/>
      <c r="G7" s="27"/>
      <c r="H7" s="27"/>
      <c r="I7" s="27"/>
      <c r="J7" s="28">
        <f>J4+J5-J6</f>
        <v>0</v>
      </c>
      <c r="K7" s="28">
        <f t="shared" ref="K7:L7" si="0">K4+K5-K6</f>
        <v>0</v>
      </c>
      <c r="L7" s="28">
        <f t="shared" si="0"/>
        <v>0</v>
      </c>
    </row>
    <row r="8" spans="1:12" ht="15" customHeight="1" x14ac:dyDescent="0.25">
      <c r="A8" s="12" t="s">
        <v>41</v>
      </c>
      <c r="B8" s="13">
        <v>0</v>
      </c>
      <c r="C8" s="13">
        <v>0</v>
      </c>
      <c r="D8" s="13">
        <v>60000000</v>
      </c>
      <c r="E8" s="27"/>
      <c r="F8" s="27"/>
      <c r="G8" s="27"/>
      <c r="H8" s="27"/>
      <c r="I8" s="27"/>
      <c r="J8" s="27"/>
      <c r="K8" s="27"/>
      <c r="L8" s="27"/>
    </row>
    <row r="9" spans="1:12" ht="15" customHeight="1" x14ac:dyDescent="0.25">
      <c r="A9" s="15" t="s">
        <v>46</v>
      </c>
      <c r="B9" s="16">
        <f>SUM(B6:B8)</f>
        <v>152628756</v>
      </c>
      <c r="C9" s="16">
        <f>SUM(C6:C8)</f>
        <v>60356954.350000001</v>
      </c>
      <c r="D9" s="16">
        <f>SUM(D6:D8)</f>
        <v>60000000</v>
      </c>
      <c r="E9" s="27"/>
      <c r="F9" s="27"/>
      <c r="G9" s="27"/>
      <c r="H9" s="27"/>
      <c r="I9" s="27"/>
      <c r="J9" s="27">
        <v>120428756</v>
      </c>
      <c r="K9" s="27">
        <v>0</v>
      </c>
      <c r="L9" s="27">
        <v>0</v>
      </c>
    </row>
    <row r="10" spans="1:12" ht="15" customHeight="1" x14ac:dyDescent="0.25">
      <c r="J10" s="2">
        <v>32200000</v>
      </c>
      <c r="K10" s="2">
        <v>60356954.350000001</v>
      </c>
      <c r="L10" s="2">
        <v>60000000</v>
      </c>
    </row>
    <row r="11" spans="1:12" ht="15" customHeight="1" x14ac:dyDescent="0.25">
      <c r="J11" s="11">
        <f>J4-J9</f>
        <v>0</v>
      </c>
      <c r="K11" s="11">
        <f t="shared" ref="K11:L12" si="1">K4-K9</f>
        <v>0</v>
      </c>
      <c r="L11" s="11">
        <f t="shared" si="1"/>
        <v>0</v>
      </c>
    </row>
    <row r="12" spans="1:12" ht="15" customHeight="1" x14ac:dyDescent="0.25">
      <c r="J12" s="11">
        <f>J5-J10</f>
        <v>0</v>
      </c>
      <c r="K12" s="11">
        <f t="shared" si="1"/>
        <v>0</v>
      </c>
      <c r="L12" s="11">
        <f t="shared" si="1"/>
        <v>0</v>
      </c>
    </row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0" tint="-0.249977111117893"/>
    <pageSetUpPr fitToPage="1"/>
  </sheetPr>
  <dimension ref="A1:L38"/>
  <sheetViews>
    <sheetView tabSelected="1" view="pageBreakPreview" zoomScale="115" zoomScaleNormal="100" zoomScaleSheetLayoutView="115" workbookViewId="0">
      <selection activeCell="A5" sqref="A5:D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2" width="17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318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3" customHeight="1" x14ac:dyDescent="0.25">
      <c r="A3" s="102" t="s">
        <v>364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69</v>
      </c>
      <c r="G4" s="7" t="s">
        <v>49</v>
      </c>
      <c r="H4" s="7" t="s">
        <v>229</v>
      </c>
      <c r="I4" s="25">
        <v>522</v>
      </c>
      <c r="J4" s="26"/>
      <c r="K4" s="26"/>
      <c r="L4" s="26">
        <v>91377450.159999996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114" t="s">
        <v>77</v>
      </c>
      <c r="F5" s="7" t="s">
        <v>69</v>
      </c>
      <c r="G5" s="7" t="s">
        <v>49</v>
      </c>
      <c r="H5" s="7" t="s">
        <v>230</v>
      </c>
      <c r="I5" s="25">
        <v>522</v>
      </c>
      <c r="J5" s="26">
        <v>428678523.72000003</v>
      </c>
      <c r="K5" s="26">
        <v>389417140.74000001</v>
      </c>
      <c r="L5" s="26">
        <v>580682506.53999996</v>
      </c>
    </row>
    <row r="6" spans="1:12" ht="15" customHeight="1" x14ac:dyDescent="0.25">
      <c r="A6" s="112" t="s">
        <v>14</v>
      </c>
      <c r="B6" s="91">
        <v>428678523.72000003</v>
      </c>
      <c r="C6" s="91">
        <v>389417140.74000001</v>
      </c>
      <c r="D6" s="91">
        <v>580682506.53999996</v>
      </c>
      <c r="J6" s="11">
        <f>B8</f>
        <v>428678523.72000003</v>
      </c>
      <c r="K6" s="11">
        <f t="shared" ref="K6:L6" si="0">C8</f>
        <v>389417140.74000001</v>
      </c>
      <c r="L6" s="11">
        <f t="shared" si="0"/>
        <v>672059956.69999993</v>
      </c>
    </row>
    <row r="7" spans="1:12" ht="15" customHeight="1" x14ac:dyDescent="0.25">
      <c r="A7" s="93" t="s">
        <v>20</v>
      </c>
      <c r="B7" s="94">
        <v>0</v>
      </c>
      <c r="C7" s="94">
        <v>0</v>
      </c>
      <c r="D7" s="94">
        <v>91377450.159999996</v>
      </c>
      <c r="J7" s="11">
        <f>J4+J5-J6</f>
        <v>0</v>
      </c>
      <c r="K7" s="11">
        <f t="shared" ref="K7:L7" si="1">K4+K5-K6</f>
        <v>0</v>
      </c>
      <c r="L7" s="11">
        <f t="shared" si="1"/>
        <v>0</v>
      </c>
    </row>
    <row r="8" spans="1:12" ht="15" customHeight="1" x14ac:dyDescent="0.25">
      <c r="A8" s="15" t="s">
        <v>46</v>
      </c>
      <c r="B8" s="16">
        <f>SUM(B6:B7)</f>
        <v>428678523.72000003</v>
      </c>
      <c r="C8" s="16">
        <f>SUM(C6:C7)</f>
        <v>389417140.74000001</v>
      </c>
      <c r="D8" s="16">
        <f>SUM(D6:D7)</f>
        <v>672059956.69999993</v>
      </c>
    </row>
    <row r="9" spans="1:12" ht="15" customHeight="1" x14ac:dyDescent="0.25">
      <c r="J9" s="2">
        <v>0</v>
      </c>
      <c r="K9" s="2">
        <v>0</v>
      </c>
      <c r="L9" s="2">
        <v>91377450.159999996</v>
      </c>
    </row>
    <row r="10" spans="1:12" ht="15" customHeight="1" x14ac:dyDescent="0.25">
      <c r="J10" s="2">
        <v>428678523.72000003</v>
      </c>
      <c r="K10" s="2">
        <v>389417140.74000001</v>
      </c>
      <c r="L10" s="2">
        <v>580682506.53999996</v>
      </c>
    </row>
    <row r="11" spans="1:12" ht="15" customHeight="1" x14ac:dyDescent="0.25">
      <c r="J11" s="11">
        <f>J4-J9</f>
        <v>0</v>
      </c>
      <c r="K11" s="11">
        <f t="shared" ref="K11:L12" si="2">K4-K9</f>
        <v>0</v>
      </c>
      <c r="L11" s="11">
        <f t="shared" si="2"/>
        <v>0</v>
      </c>
    </row>
    <row r="12" spans="1:12" ht="15" customHeight="1" x14ac:dyDescent="0.25">
      <c r="J12" s="11">
        <f>J5-J10</f>
        <v>0</v>
      </c>
      <c r="K12" s="11">
        <f t="shared" si="2"/>
        <v>0</v>
      </c>
      <c r="L12" s="11">
        <f t="shared" si="2"/>
        <v>0</v>
      </c>
    </row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4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319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6.900000000000006" customHeight="1" x14ac:dyDescent="0.25">
      <c r="A3" s="102" t="s">
        <v>333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63</v>
      </c>
      <c r="G4" s="7" t="s">
        <v>47</v>
      </c>
      <c r="H4" s="7" t="s">
        <v>231</v>
      </c>
      <c r="I4" s="8">
        <v>522</v>
      </c>
      <c r="J4" s="9">
        <f>B7</f>
        <v>0</v>
      </c>
      <c r="K4" s="9">
        <f>C7</f>
        <v>35851064</v>
      </c>
      <c r="L4" s="9">
        <f>D7</f>
        <v>101063830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0</v>
      </c>
      <c r="K5" s="19">
        <v>35851064</v>
      </c>
      <c r="L5" s="19">
        <v>101063830</v>
      </c>
    </row>
    <row r="6" spans="1:12" ht="15" customHeight="1" x14ac:dyDescent="0.25">
      <c r="A6" s="12" t="s">
        <v>37</v>
      </c>
      <c r="B6" s="13">
        <v>0</v>
      </c>
      <c r="C6" s="13">
        <v>35851064</v>
      </c>
      <c r="D6" s="13">
        <v>101063830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0</v>
      </c>
      <c r="C7" s="16">
        <f>SUM(C6:C6)</f>
        <v>35851064</v>
      </c>
      <c r="D7" s="16">
        <f>SUM(D6:D6)</f>
        <v>101063830</v>
      </c>
    </row>
    <row r="8" spans="1:12" ht="15" customHeight="1" x14ac:dyDescent="0.25"/>
    <row r="9" spans="1:12" ht="15" customHeight="1" x14ac:dyDescent="0.25">
      <c r="E9" s="2" t="s">
        <v>77</v>
      </c>
      <c r="F9" s="2" t="s">
        <v>63</v>
      </c>
      <c r="G9" s="2" t="s">
        <v>47</v>
      </c>
      <c r="H9" s="2" t="s">
        <v>231</v>
      </c>
      <c r="I9" s="2" t="s">
        <v>209</v>
      </c>
      <c r="J9" s="2">
        <v>0</v>
      </c>
      <c r="K9" s="2">
        <v>35851064</v>
      </c>
      <c r="L9" s="2">
        <v>101063830</v>
      </c>
    </row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140625" style="2" hidden="1" customWidth="1"/>
    <col min="12" max="12" width="13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320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1" customHeight="1" x14ac:dyDescent="0.25">
      <c r="A3" s="102" t="s">
        <v>232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63</v>
      </c>
      <c r="G4" s="7" t="s">
        <v>47</v>
      </c>
      <c r="H4" s="7" t="s">
        <v>233</v>
      </c>
      <c r="I4" s="8">
        <v>522</v>
      </c>
      <c r="J4" s="9">
        <f>B7</f>
        <v>50000000</v>
      </c>
      <c r="K4" s="9">
        <f>C7</f>
        <v>130000000</v>
      </c>
      <c r="L4" s="9">
        <f>D7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50000000</v>
      </c>
      <c r="K5" s="19">
        <v>130000000</v>
      </c>
      <c r="L5" s="19">
        <v>0</v>
      </c>
    </row>
    <row r="6" spans="1:12" ht="15" customHeight="1" x14ac:dyDescent="0.25">
      <c r="A6" s="12" t="s">
        <v>39</v>
      </c>
      <c r="B6" s="13">
        <v>50000000</v>
      </c>
      <c r="C6" s="13">
        <v>130000000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50000000</v>
      </c>
      <c r="C7" s="16">
        <f>SUM(C6:C6)</f>
        <v>130000000</v>
      </c>
      <c r="D7" s="16">
        <f>SUM(D6:D6)</f>
        <v>0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9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6.7109375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140625" style="2" hidden="1" customWidth="1"/>
    <col min="12" max="12" width="13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321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2.9" customHeight="1" x14ac:dyDescent="0.25">
      <c r="A3" s="105" t="s">
        <v>387</v>
      </c>
      <c r="B3" s="105"/>
      <c r="C3" s="105"/>
      <c r="D3" s="105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235</v>
      </c>
      <c r="G4" s="7" t="s">
        <v>49</v>
      </c>
      <c r="H4" s="7" t="s">
        <v>388</v>
      </c>
      <c r="I4" s="8">
        <v>522</v>
      </c>
      <c r="J4" s="9">
        <f>B8</f>
        <v>255000000</v>
      </c>
      <c r="K4" s="9">
        <f t="shared" ref="K4:L4" si="0">C8</f>
        <v>255000000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255000000</v>
      </c>
      <c r="K5" s="2">
        <v>255000000</v>
      </c>
      <c r="L5" s="2">
        <v>0</v>
      </c>
    </row>
    <row r="6" spans="1:12" ht="15" customHeight="1" x14ac:dyDescent="0.25">
      <c r="A6" s="12" t="s">
        <v>14</v>
      </c>
      <c r="B6" s="13">
        <v>125000000</v>
      </c>
      <c r="C6" s="13">
        <v>125000000</v>
      </c>
      <c r="D6" s="13">
        <v>0</v>
      </c>
      <c r="J6" s="11">
        <f>J4-J5</f>
        <v>0</v>
      </c>
      <c r="K6" s="11">
        <f t="shared" ref="K6:L6" si="1">K4-K5</f>
        <v>0</v>
      </c>
      <c r="L6" s="11">
        <f t="shared" si="1"/>
        <v>0</v>
      </c>
    </row>
    <row r="7" spans="1:12" ht="15" customHeight="1" x14ac:dyDescent="0.25">
      <c r="A7" s="12" t="s">
        <v>115</v>
      </c>
      <c r="B7" s="13">
        <v>130000000</v>
      </c>
      <c r="C7" s="13">
        <v>130000000</v>
      </c>
      <c r="D7" s="13">
        <v>0</v>
      </c>
      <c r="E7" s="84"/>
      <c r="F7" s="84"/>
      <c r="G7" s="84"/>
      <c r="H7" s="84"/>
      <c r="I7" s="84"/>
      <c r="J7" s="84"/>
      <c r="K7" s="84"/>
      <c r="L7" s="84"/>
    </row>
    <row r="8" spans="1:12" ht="15.75" x14ac:dyDescent="0.25">
      <c r="A8" s="15" t="s">
        <v>46</v>
      </c>
      <c r="B8" s="16">
        <f>SUM(B6:B7)</f>
        <v>255000000</v>
      </c>
      <c r="C8" s="16">
        <f t="shared" ref="C8:D8" si="2">SUM(C6:C7)</f>
        <v>255000000</v>
      </c>
      <c r="D8" s="16">
        <f t="shared" si="2"/>
        <v>0</v>
      </c>
      <c r="E8" s="84"/>
      <c r="F8" s="84"/>
      <c r="G8" s="84"/>
      <c r="H8" s="84"/>
      <c r="I8" s="84"/>
      <c r="J8" s="84"/>
      <c r="K8" s="84"/>
      <c r="L8" s="84"/>
    </row>
    <row r="9" spans="1:12" x14ac:dyDescent="0.25">
      <c r="B9" s="85"/>
      <c r="C9" s="85"/>
      <c r="D9" s="18"/>
      <c r="E9" s="84"/>
      <c r="F9" s="84"/>
      <c r="G9" s="84"/>
      <c r="H9" s="84"/>
      <c r="I9" s="84"/>
      <c r="J9" s="84"/>
      <c r="K9" s="84"/>
      <c r="L9" s="84"/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7" fitToHeight="0" orientation="portrait" r:id="rId1"/>
  <headerFooter>
    <oddHeader>&amp;C&amp;P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0" tint="-0.249977111117893"/>
    <pageSetUpPr fitToPage="1"/>
  </sheetPr>
  <dimension ref="A1:L9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74.140625" style="2" customWidth="1"/>
    <col min="2" max="2" width="14.28515625" style="2" bestFit="1" customWidth="1"/>
    <col min="3" max="3" width="11.140625" style="2" customWidth="1"/>
    <col min="4" max="4" width="14.28515625" style="2" bestFit="1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2.28515625" style="2" hidden="1" customWidth="1"/>
    <col min="11" max="11" width="0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322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1" customHeight="1" x14ac:dyDescent="0.25">
      <c r="A3" s="102" t="s">
        <v>234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235</v>
      </c>
      <c r="G4" s="7" t="s">
        <v>49</v>
      </c>
      <c r="H4" s="7" t="s">
        <v>236</v>
      </c>
      <c r="I4" s="8">
        <v>522</v>
      </c>
      <c r="J4" s="9">
        <f>B9</f>
        <v>69909191.920000002</v>
      </c>
      <c r="K4" s="9">
        <f>C9</f>
        <v>0</v>
      </c>
      <c r="L4" s="9">
        <f>D9</f>
        <v>97239797.980000004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69909191.920000002</v>
      </c>
      <c r="K5" s="2">
        <v>0</v>
      </c>
      <c r="L5" s="2">
        <v>97239797.980000004</v>
      </c>
    </row>
    <row r="6" spans="1:12" ht="15.75" x14ac:dyDescent="0.25">
      <c r="A6" s="60" t="s">
        <v>214</v>
      </c>
      <c r="B6" s="13">
        <v>28695979.620000001</v>
      </c>
      <c r="C6" s="13">
        <v>0</v>
      </c>
      <c r="D6" s="13">
        <v>0</v>
      </c>
      <c r="J6" s="11">
        <f>J4-J5</f>
        <v>0</v>
      </c>
      <c r="K6" s="11">
        <f t="shared" ref="K6:L6" si="0">K4-K5</f>
        <v>0</v>
      </c>
      <c r="L6" s="11">
        <f t="shared" si="0"/>
        <v>0</v>
      </c>
    </row>
    <row r="7" spans="1:12" ht="15.75" x14ac:dyDescent="0.25">
      <c r="A7" s="60" t="s">
        <v>21</v>
      </c>
      <c r="B7" s="13">
        <v>41213212.299999997</v>
      </c>
      <c r="C7" s="13">
        <v>0</v>
      </c>
      <c r="D7" s="13">
        <v>0</v>
      </c>
    </row>
    <row r="8" spans="1:12" ht="31.5" x14ac:dyDescent="0.25">
      <c r="A8" s="12" t="s">
        <v>361</v>
      </c>
      <c r="B8" s="13">
        <v>0</v>
      </c>
      <c r="C8" s="13">
        <v>0</v>
      </c>
      <c r="D8" s="13">
        <v>97239797.980000004</v>
      </c>
    </row>
    <row r="9" spans="1:12" ht="15.75" x14ac:dyDescent="0.25">
      <c r="A9" s="15" t="s">
        <v>46</v>
      </c>
      <c r="B9" s="16">
        <f>SUM(B6:B8)</f>
        <v>69909191.920000002</v>
      </c>
      <c r="C9" s="16">
        <f t="shared" ref="C9:D9" si="1">SUM(C6:C8)</f>
        <v>0</v>
      </c>
      <c r="D9" s="16">
        <f t="shared" si="1"/>
        <v>97239797.980000004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D9" sqref="D9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2" width="17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348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0.900000000000006" customHeight="1" x14ac:dyDescent="0.25">
      <c r="A3" s="102" t="s">
        <v>237</v>
      </c>
      <c r="B3" s="102"/>
      <c r="C3" s="102"/>
      <c r="D3" s="102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79</v>
      </c>
      <c r="F4" s="7" t="s">
        <v>72</v>
      </c>
      <c r="G4" s="7" t="s">
        <v>57</v>
      </c>
      <c r="H4" s="7" t="s">
        <v>238</v>
      </c>
      <c r="I4" s="25" t="s">
        <v>104</v>
      </c>
      <c r="J4" s="26">
        <f>B37</f>
        <v>40354408</v>
      </c>
      <c r="K4" s="26">
        <f t="shared" ref="K4:L4" si="0">C37</f>
        <v>40322108</v>
      </c>
      <c r="L4" s="26">
        <f t="shared" si="0"/>
        <v>40278208</v>
      </c>
    </row>
    <row r="5" spans="1:12" ht="48.75" customHeight="1" x14ac:dyDescent="0.25">
      <c r="A5" s="10" t="s">
        <v>10</v>
      </c>
      <c r="B5" s="23" t="s">
        <v>11</v>
      </c>
      <c r="C5" s="90" t="s">
        <v>12</v>
      </c>
      <c r="D5" s="90" t="s">
        <v>13</v>
      </c>
      <c r="J5" s="2">
        <v>40354408</v>
      </c>
      <c r="K5" s="2">
        <v>40322108</v>
      </c>
      <c r="L5" s="2">
        <v>40278208</v>
      </c>
    </row>
    <row r="6" spans="1:12" ht="15" customHeight="1" x14ac:dyDescent="0.25">
      <c r="A6" s="12" t="s">
        <v>14</v>
      </c>
      <c r="B6" s="24">
        <v>10005567.93</v>
      </c>
      <c r="C6" s="91">
        <v>11046981.91</v>
      </c>
      <c r="D6" s="91">
        <v>11046981.91</v>
      </c>
      <c r="J6" s="11">
        <f>J4-J5</f>
        <v>0</v>
      </c>
      <c r="K6" s="11">
        <f t="shared" ref="K6:L6" si="1">K4-K5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24">
        <v>630741.36</v>
      </c>
      <c r="C7" s="91">
        <v>643122</v>
      </c>
      <c r="D7" s="91">
        <v>643122</v>
      </c>
    </row>
    <row r="8" spans="1:12" ht="15" customHeight="1" x14ac:dyDescent="0.25">
      <c r="A8" s="12" t="s">
        <v>16</v>
      </c>
      <c r="B8" s="13">
        <v>1420740</v>
      </c>
      <c r="C8" s="94">
        <v>1420740</v>
      </c>
      <c r="D8" s="94">
        <v>1420740</v>
      </c>
    </row>
    <row r="9" spans="1:12" ht="15" customHeight="1" x14ac:dyDescent="0.25">
      <c r="A9" s="12" t="s">
        <v>17</v>
      </c>
      <c r="B9" s="13">
        <v>1420740</v>
      </c>
      <c r="C9" s="13">
        <v>1420740</v>
      </c>
      <c r="D9" s="13">
        <v>1420740</v>
      </c>
    </row>
    <row r="10" spans="1:12" ht="15" customHeight="1" x14ac:dyDescent="0.25">
      <c r="A10" s="12" t="s">
        <v>18</v>
      </c>
      <c r="B10" s="13">
        <v>331506</v>
      </c>
      <c r="C10" s="13">
        <v>331506</v>
      </c>
      <c r="D10" s="13">
        <v>331506</v>
      </c>
    </row>
    <row r="11" spans="1:12" ht="15" customHeight="1" x14ac:dyDescent="0.25">
      <c r="A11" s="12" t="s">
        <v>19</v>
      </c>
      <c r="B11" s="13">
        <v>644994</v>
      </c>
      <c r="C11" s="13">
        <v>644993.99999999988</v>
      </c>
      <c r="D11" s="13">
        <v>644993.99999999988</v>
      </c>
    </row>
    <row r="12" spans="1:12" ht="15" customHeight="1" x14ac:dyDescent="0.25">
      <c r="A12" s="12" t="s">
        <v>20</v>
      </c>
      <c r="B12" s="13">
        <v>803902.5</v>
      </c>
      <c r="C12" s="13">
        <v>803902.5</v>
      </c>
      <c r="D12" s="13">
        <v>803902.5</v>
      </c>
    </row>
    <row r="13" spans="1:12" ht="15" customHeight="1" x14ac:dyDescent="0.25">
      <c r="A13" s="12" t="s">
        <v>21</v>
      </c>
      <c r="B13" s="13">
        <v>643122</v>
      </c>
      <c r="C13" s="13">
        <v>482341.5</v>
      </c>
      <c r="D13" s="13">
        <v>482341.5</v>
      </c>
    </row>
    <row r="14" spans="1:12" ht="15" customHeight="1" x14ac:dyDescent="0.25">
      <c r="A14" s="12" t="s">
        <v>22</v>
      </c>
      <c r="B14" s="14">
        <v>367078.5</v>
      </c>
      <c r="C14" s="13">
        <v>367078.49999999988</v>
      </c>
      <c r="D14" s="13">
        <v>367078.49999999988</v>
      </c>
    </row>
    <row r="15" spans="1:12" ht="15" customHeight="1" x14ac:dyDescent="0.25">
      <c r="A15" s="12" t="s">
        <v>23</v>
      </c>
      <c r="B15" s="13">
        <v>803902.5</v>
      </c>
      <c r="C15" s="13">
        <v>803902.5</v>
      </c>
      <c r="D15" s="13">
        <v>803902.5</v>
      </c>
    </row>
    <row r="16" spans="1:12" ht="15" customHeight="1" x14ac:dyDescent="0.25">
      <c r="A16" s="12" t="s">
        <v>24</v>
      </c>
      <c r="B16" s="13">
        <v>3076515.3</v>
      </c>
      <c r="C16" s="13">
        <v>3078330.14</v>
      </c>
      <c r="D16" s="13">
        <v>3078330.14</v>
      </c>
    </row>
    <row r="17" spans="1:4" ht="15" customHeight="1" x14ac:dyDescent="0.25">
      <c r="A17" s="12" t="s">
        <v>25</v>
      </c>
      <c r="B17" s="13">
        <v>562500</v>
      </c>
      <c r="C17" s="13">
        <v>562500</v>
      </c>
      <c r="D17" s="13">
        <v>562500</v>
      </c>
    </row>
    <row r="18" spans="1:4" ht="15" customHeight="1" x14ac:dyDescent="0.25">
      <c r="A18" s="12" t="s">
        <v>26</v>
      </c>
      <c r="B18" s="13">
        <v>1320016.5</v>
      </c>
      <c r="C18" s="13">
        <v>1320016.5</v>
      </c>
      <c r="D18" s="13">
        <v>1320016.5</v>
      </c>
    </row>
    <row r="19" spans="1:4" ht="15" customHeight="1" x14ac:dyDescent="0.25">
      <c r="A19" s="12" t="s">
        <v>27</v>
      </c>
      <c r="B19" s="13">
        <v>432000</v>
      </c>
      <c r="C19" s="13">
        <v>432000</v>
      </c>
      <c r="D19" s="13">
        <v>432000</v>
      </c>
    </row>
    <row r="20" spans="1:4" ht="15" customHeight="1" x14ac:dyDescent="0.25">
      <c r="A20" s="12" t="s">
        <v>28</v>
      </c>
      <c r="B20" s="13">
        <v>2741113.17</v>
      </c>
      <c r="C20" s="13">
        <v>2747726.17</v>
      </c>
      <c r="D20" s="13">
        <v>2747726.17</v>
      </c>
    </row>
    <row r="21" spans="1:4" ht="15" customHeight="1" x14ac:dyDescent="0.25">
      <c r="A21" s="12" t="s">
        <v>29</v>
      </c>
      <c r="B21" s="13">
        <v>2250927</v>
      </c>
      <c r="C21" s="13">
        <v>2250927</v>
      </c>
      <c r="D21" s="13">
        <v>2250927</v>
      </c>
    </row>
    <row r="22" spans="1:4" ht="15" customHeight="1" x14ac:dyDescent="0.25">
      <c r="A22" s="12" t="s">
        <v>30</v>
      </c>
      <c r="B22" s="13">
        <v>1285351.44</v>
      </c>
      <c r="C22" s="13">
        <v>1466685</v>
      </c>
      <c r="D22" s="13">
        <v>1466685</v>
      </c>
    </row>
    <row r="23" spans="1:4" ht="15" customHeight="1" x14ac:dyDescent="0.25">
      <c r="A23" s="12" t="s">
        <v>31</v>
      </c>
      <c r="B23" s="13">
        <v>426222</v>
      </c>
      <c r="C23" s="13">
        <v>426222</v>
      </c>
      <c r="D23" s="13">
        <v>426222</v>
      </c>
    </row>
    <row r="24" spans="1:4" ht="15" customHeight="1" x14ac:dyDescent="0.25">
      <c r="A24" s="12" t="s">
        <v>32</v>
      </c>
      <c r="B24" s="13">
        <v>1231686</v>
      </c>
      <c r="C24" s="13">
        <v>684270</v>
      </c>
      <c r="D24" s="13">
        <v>684270</v>
      </c>
    </row>
    <row r="25" spans="1:4" ht="15" customHeight="1" x14ac:dyDescent="0.25">
      <c r="A25" s="12" t="s">
        <v>33</v>
      </c>
      <c r="B25" s="13">
        <v>414639</v>
      </c>
      <c r="C25" s="13">
        <v>414639</v>
      </c>
      <c r="D25" s="13">
        <v>414639</v>
      </c>
    </row>
    <row r="26" spans="1:4" ht="15" customHeight="1" x14ac:dyDescent="0.25">
      <c r="A26" s="12" t="s">
        <v>34</v>
      </c>
      <c r="B26" s="13">
        <v>543235.51</v>
      </c>
      <c r="C26" s="13">
        <v>733342.5</v>
      </c>
      <c r="D26" s="13">
        <v>733342.5</v>
      </c>
    </row>
    <row r="27" spans="1:4" ht="15" customHeight="1" x14ac:dyDescent="0.25">
      <c r="A27" s="12" t="s">
        <v>35</v>
      </c>
      <c r="B27" s="13">
        <v>483300</v>
      </c>
      <c r="C27" s="13">
        <v>483300</v>
      </c>
      <c r="D27" s="13">
        <v>483300</v>
      </c>
    </row>
    <row r="28" spans="1:4" ht="15" customHeight="1" x14ac:dyDescent="0.25">
      <c r="A28" s="12" t="s">
        <v>36</v>
      </c>
      <c r="B28" s="13">
        <v>2073195</v>
      </c>
      <c r="C28" s="13">
        <v>2073195.0000000002</v>
      </c>
      <c r="D28" s="13">
        <v>2073195.0000000002</v>
      </c>
    </row>
    <row r="29" spans="1:4" ht="15" customHeight="1" x14ac:dyDescent="0.25">
      <c r="A29" s="12" t="s">
        <v>37</v>
      </c>
      <c r="B29" s="13">
        <v>1382130</v>
      </c>
      <c r="C29" s="13">
        <v>691065</v>
      </c>
      <c r="D29" s="13">
        <v>691065</v>
      </c>
    </row>
    <row r="30" spans="1:4" ht="15" customHeight="1" x14ac:dyDescent="0.25">
      <c r="A30" s="12" t="s">
        <v>38</v>
      </c>
      <c r="B30" s="13">
        <v>710370</v>
      </c>
      <c r="C30" s="13">
        <v>710370</v>
      </c>
      <c r="D30" s="13">
        <v>710370</v>
      </c>
    </row>
    <row r="31" spans="1:4" ht="15" customHeight="1" x14ac:dyDescent="0.25">
      <c r="A31" s="12" t="s">
        <v>39</v>
      </c>
      <c r="B31" s="13">
        <v>880011</v>
      </c>
      <c r="C31" s="13">
        <v>880011</v>
      </c>
      <c r="D31" s="13">
        <v>880011</v>
      </c>
    </row>
    <row r="32" spans="1:4" ht="15" customHeight="1" x14ac:dyDescent="0.25">
      <c r="A32" s="12" t="s">
        <v>40</v>
      </c>
      <c r="B32" s="13">
        <v>1125463.5</v>
      </c>
      <c r="C32" s="13">
        <v>1125463.5</v>
      </c>
      <c r="D32" s="13">
        <v>1125463.5</v>
      </c>
    </row>
    <row r="33" spans="1:4" ht="15" customHeight="1" x14ac:dyDescent="0.25">
      <c r="A33" s="12" t="s">
        <v>41</v>
      </c>
      <c r="B33" s="13">
        <v>547337.65</v>
      </c>
      <c r="C33" s="13">
        <v>547416</v>
      </c>
      <c r="D33" s="13">
        <v>547416</v>
      </c>
    </row>
    <row r="34" spans="1:4" ht="15" customHeight="1" x14ac:dyDescent="0.25">
      <c r="A34" s="12" t="s">
        <v>42</v>
      </c>
      <c r="B34" s="13">
        <v>643122</v>
      </c>
      <c r="C34" s="13">
        <v>643122</v>
      </c>
      <c r="D34" s="13">
        <v>643122</v>
      </c>
    </row>
    <row r="35" spans="1:4" ht="15" customHeight="1" x14ac:dyDescent="0.25">
      <c r="A35" s="12" t="s">
        <v>43</v>
      </c>
      <c r="B35" s="13">
        <v>257997.6</v>
      </c>
      <c r="C35" s="13">
        <v>257997.59999999992</v>
      </c>
      <c r="D35" s="13">
        <v>257997.59999999992</v>
      </c>
    </row>
    <row r="36" spans="1:4" ht="15" customHeight="1" x14ac:dyDescent="0.25">
      <c r="A36" s="12" t="s">
        <v>44</v>
      </c>
      <c r="B36" s="13">
        <v>894980.54</v>
      </c>
      <c r="C36" s="13">
        <v>828200.68</v>
      </c>
      <c r="D36" s="13">
        <v>784300.68</v>
      </c>
    </row>
    <row r="37" spans="1:4" ht="19.5" customHeight="1" x14ac:dyDescent="0.25">
      <c r="A37" s="15" t="s">
        <v>46</v>
      </c>
      <c r="B37" s="16">
        <f>SUM(B6:B36)</f>
        <v>40354408</v>
      </c>
      <c r="C37" s="16">
        <f>SUM(C6:C36)</f>
        <v>40322108</v>
      </c>
      <c r="D37" s="16">
        <f>SUM(D6:D36)</f>
        <v>40278208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A1:L17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9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5.4257812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106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8.45" customHeight="1" x14ac:dyDescent="0.25">
      <c r="A3" s="102" t="s">
        <v>242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108</v>
      </c>
      <c r="F4" s="7" t="s">
        <v>57</v>
      </c>
      <c r="G4" s="7" t="s">
        <v>96</v>
      </c>
      <c r="H4" s="7" t="s">
        <v>111</v>
      </c>
      <c r="I4" s="8" t="s">
        <v>104</v>
      </c>
      <c r="J4" s="9">
        <f>B8</f>
        <v>10000000</v>
      </c>
      <c r="K4" s="9">
        <f>C8</f>
        <v>0</v>
      </c>
      <c r="L4" s="9">
        <f>D8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10000000</v>
      </c>
      <c r="K5" s="11">
        <v>0</v>
      </c>
      <c r="L5" s="11">
        <v>0</v>
      </c>
    </row>
    <row r="6" spans="1:12" ht="15" customHeight="1" x14ac:dyDescent="0.25">
      <c r="A6" s="12" t="s">
        <v>23</v>
      </c>
      <c r="B6" s="13">
        <v>3502599</v>
      </c>
      <c r="C6" s="13">
        <v>0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37</v>
      </c>
      <c r="B7" s="13">
        <v>6497401</v>
      </c>
      <c r="C7" s="13">
        <v>0</v>
      </c>
      <c r="D7" s="13">
        <v>0</v>
      </c>
    </row>
    <row r="8" spans="1:12" ht="15" customHeight="1" x14ac:dyDescent="0.25">
      <c r="A8" s="15" t="s">
        <v>46</v>
      </c>
      <c r="B8" s="16">
        <f>SUM(B6:B7)</f>
        <v>10000000</v>
      </c>
      <c r="C8" s="16">
        <f>SUM(C6:C7)</f>
        <v>0</v>
      </c>
      <c r="D8" s="16">
        <f>SUM(D6:D7)</f>
        <v>0</v>
      </c>
    </row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0" tint="-0.249977111117893"/>
    <pageSetUpPr fitToPage="1"/>
  </sheetPr>
  <dimension ref="A1:L10"/>
  <sheetViews>
    <sheetView view="pageBreakPreview" topLeftCell="C1" zoomScale="115" zoomScaleNormal="100" zoomScaleSheetLayoutView="115" workbookViewId="0">
      <selection activeCell="L1" sqref="E1:L1048576"/>
    </sheetView>
  </sheetViews>
  <sheetFormatPr defaultColWidth="9.140625" defaultRowHeight="15" x14ac:dyDescent="0.25"/>
  <cols>
    <col min="1" max="1" width="70.42578125" style="2" customWidth="1"/>
    <col min="2" max="2" width="15.7109375" style="2" customWidth="1"/>
    <col min="3" max="4" width="14.4257812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0" width="19" style="2" hidden="1" customWidth="1"/>
    <col min="11" max="11" width="11" style="2" hidden="1" customWidth="1"/>
    <col min="12" max="12" width="0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372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9.599999999999994" customHeight="1" x14ac:dyDescent="0.25">
      <c r="A3" s="102" t="s">
        <v>401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88" t="s">
        <v>244</v>
      </c>
      <c r="F4" s="88" t="s">
        <v>69</v>
      </c>
      <c r="G4" s="88" t="s">
        <v>9</v>
      </c>
      <c r="H4" s="88" t="s">
        <v>245</v>
      </c>
      <c r="I4" s="88" t="s">
        <v>104</v>
      </c>
      <c r="J4" s="89">
        <v>54500000</v>
      </c>
      <c r="K4" s="89">
        <v>0</v>
      </c>
      <c r="L4" s="89">
        <v>0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88" t="s">
        <v>244</v>
      </c>
      <c r="F5" s="88" t="s">
        <v>235</v>
      </c>
      <c r="G5" s="88" t="s">
        <v>47</v>
      </c>
      <c r="H5" s="88" t="s">
        <v>245</v>
      </c>
      <c r="I5" s="88" t="s">
        <v>104</v>
      </c>
      <c r="J5" s="89">
        <v>163757594</v>
      </c>
      <c r="K5" s="89">
        <v>0</v>
      </c>
      <c r="L5" s="89">
        <v>0</v>
      </c>
    </row>
    <row r="6" spans="1:12" ht="15" customHeight="1" x14ac:dyDescent="0.25">
      <c r="A6" s="12" t="s">
        <v>14</v>
      </c>
      <c r="B6" s="13">
        <v>43259267</v>
      </c>
      <c r="C6" s="13">
        <v>0</v>
      </c>
      <c r="D6" s="13">
        <v>0</v>
      </c>
      <c r="J6" s="11">
        <f>B10</f>
        <v>218257594</v>
      </c>
      <c r="K6" s="11">
        <f t="shared" ref="K6:L6" si="0">C10</f>
        <v>0</v>
      </c>
      <c r="L6" s="11">
        <f t="shared" si="0"/>
        <v>0</v>
      </c>
    </row>
    <row r="7" spans="1:12" ht="15" customHeight="1" x14ac:dyDescent="0.25">
      <c r="A7" s="12" t="s">
        <v>15</v>
      </c>
      <c r="B7" s="13">
        <v>79155700</v>
      </c>
      <c r="C7" s="13">
        <v>0</v>
      </c>
      <c r="D7" s="13">
        <v>0</v>
      </c>
      <c r="J7" s="11">
        <f>J4+J5-J6</f>
        <v>0</v>
      </c>
      <c r="K7" s="11">
        <f t="shared" ref="K7:L7" si="1">K4+K5-K6</f>
        <v>0</v>
      </c>
      <c r="L7" s="11">
        <f t="shared" si="1"/>
        <v>0</v>
      </c>
    </row>
    <row r="8" spans="1:12" ht="15" customHeight="1" x14ac:dyDescent="0.25">
      <c r="A8" s="12" t="s">
        <v>366</v>
      </c>
      <c r="B8" s="13">
        <v>54500000</v>
      </c>
      <c r="C8" s="13">
        <v>0</v>
      </c>
      <c r="D8" s="13">
        <v>0</v>
      </c>
      <c r="J8" s="11"/>
      <c r="K8" s="11"/>
      <c r="L8" s="11"/>
    </row>
    <row r="9" spans="1:12" ht="15" customHeight="1" x14ac:dyDescent="0.25">
      <c r="A9" s="12" t="s">
        <v>367</v>
      </c>
      <c r="B9" s="13">
        <v>41342627</v>
      </c>
      <c r="C9" s="13">
        <v>0</v>
      </c>
      <c r="D9" s="13">
        <v>0</v>
      </c>
    </row>
    <row r="10" spans="1:12" ht="15.75" x14ac:dyDescent="0.25">
      <c r="A10" s="15" t="s">
        <v>46</v>
      </c>
      <c r="B10" s="16">
        <f>SUM(B6:B9)</f>
        <v>218257594</v>
      </c>
      <c r="C10" s="16">
        <f>SUM(C6:C9)</f>
        <v>0</v>
      </c>
      <c r="D10" s="16">
        <f>SUM(D6:D9)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6" fitToHeight="0" orientation="portrait" r:id="rId1"/>
  <headerFooter>
    <oddHeader>&amp;C&amp;P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0" tint="-0.249977111117893"/>
    <pageSetUpPr fitToPage="1"/>
  </sheetPr>
  <dimension ref="A1:L23"/>
  <sheetViews>
    <sheetView view="pageBreakPreview" zoomScale="115" zoomScaleNormal="100" zoomScaleSheetLayoutView="115" workbookViewId="0">
      <selection activeCell="A27" sqref="A27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371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9" customHeight="1" x14ac:dyDescent="0.25">
      <c r="A3" s="102" t="s">
        <v>343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244</v>
      </c>
      <c r="F4" s="7" t="s">
        <v>235</v>
      </c>
      <c r="G4" s="7" t="s">
        <v>47</v>
      </c>
      <c r="H4" s="7" t="s">
        <v>246</v>
      </c>
      <c r="I4" s="8" t="s">
        <v>209</v>
      </c>
      <c r="J4" s="9">
        <v>26309205</v>
      </c>
      <c r="K4" s="9">
        <v>52618410</v>
      </c>
      <c r="L4" s="9">
        <f t="shared" ref="L4" si="0">D23</f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26309205</v>
      </c>
      <c r="K5" s="19">
        <v>52618410</v>
      </c>
      <c r="L5" s="19">
        <v>0</v>
      </c>
    </row>
    <row r="6" spans="1:12" ht="15" customHeight="1" x14ac:dyDescent="0.25">
      <c r="A6" s="12" t="s">
        <v>14</v>
      </c>
      <c r="B6" s="13">
        <v>0</v>
      </c>
      <c r="C6" s="13">
        <v>1753947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7015788</v>
      </c>
      <c r="C7" s="13">
        <v>0</v>
      </c>
      <c r="D7" s="13">
        <v>0</v>
      </c>
    </row>
    <row r="8" spans="1:12" ht="15" customHeight="1" x14ac:dyDescent="0.25">
      <c r="A8" s="12" t="s">
        <v>16</v>
      </c>
      <c r="B8" s="13">
        <v>3507894</v>
      </c>
      <c r="C8" s="13">
        <v>0</v>
      </c>
      <c r="D8" s="13">
        <v>0</v>
      </c>
    </row>
    <row r="9" spans="1:12" ht="15" customHeight="1" x14ac:dyDescent="0.25">
      <c r="A9" s="12" t="s">
        <v>17</v>
      </c>
      <c r="B9" s="13">
        <v>1753947</v>
      </c>
      <c r="C9" s="13">
        <v>0</v>
      </c>
      <c r="D9" s="13">
        <v>0</v>
      </c>
    </row>
    <row r="10" spans="1:12" ht="15" customHeight="1" x14ac:dyDescent="0.25">
      <c r="A10" s="12" t="s">
        <v>19</v>
      </c>
      <c r="B10" s="13">
        <v>0</v>
      </c>
      <c r="C10" s="13">
        <v>1753947</v>
      </c>
      <c r="D10" s="13">
        <v>0</v>
      </c>
    </row>
    <row r="11" spans="1:12" ht="15" customHeight="1" x14ac:dyDescent="0.25">
      <c r="A11" s="12" t="s">
        <v>21</v>
      </c>
      <c r="B11" s="13">
        <v>1753947</v>
      </c>
      <c r="C11" s="13">
        <v>0</v>
      </c>
      <c r="D11" s="13">
        <v>0</v>
      </c>
    </row>
    <row r="12" spans="1:12" ht="15" customHeight="1" x14ac:dyDescent="0.25">
      <c r="A12" s="12" t="s">
        <v>23</v>
      </c>
      <c r="B12" s="13">
        <v>0</v>
      </c>
      <c r="C12" s="13">
        <v>7015788</v>
      </c>
      <c r="D12" s="13">
        <v>0</v>
      </c>
    </row>
    <row r="13" spans="1:12" ht="15" customHeight="1" x14ac:dyDescent="0.25">
      <c r="A13" s="12" t="s">
        <v>24</v>
      </c>
      <c r="B13" s="13">
        <v>1753947</v>
      </c>
      <c r="C13" s="13">
        <v>17539470</v>
      </c>
      <c r="D13" s="13">
        <v>0</v>
      </c>
    </row>
    <row r="14" spans="1:12" ht="15.75" x14ac:dyDescent="0.25">
      <c r="A14" s="12" t="s">
        <v>26</v>
      </c>
      <c r="B14" s="13">
        <v>1753947</v>
      </c>
      <c r="C14" s="13">
        <v>0</v>
      </c>
      <c r="D14" s="13">
        <v>0</v>
      </c>
    </row>
    <row r="15" spans="1:12" ht="15.75" x14ac:dyDescent="0.25">
      <c r="A15" s="12" t="s">
        <v>29</v>
      </c>
      <c r="B15" s="13">
        <v>1753947</v>
      </c>
      <c r="C15" s="13">
        <v>0</v>
      </c>
      <c r="D15" s="13">
        <v>0</v>
      </c>
    </row>
    <row r="16" spans="1:12" ht="15.75" x14ac:dyDescent="0.25">
      <c r="A16" s="12" t="s">
        <v>30</v>
      </c>
      <c r="B16" s="13">
        <v>0</v>
      </c>
      <c r="C16" s="13">
        <v>3507894</v>
      </c>
      <c r="D16" s="13">
        <v>0</v>
      </c>
    </row>
    <row r="17" spans="1:4" ht="15.75" x14ac:dyDescent="0.25">
      <c r="A17" s="12" t="s">
        <v>32</v>
      </c>
      <c r="B17" s="13">
        <v>0</v>
      </c>
      <c r="C17" s="13">
        <v>1753947</v>
      </c>
      <c r="D17" s="13">
        <v>0</v>
      </c>
    </row>
    <row r="18" spans="1:4" ht="15.75" x14ac:dyDescent="0.25">
      <c r="A18" s="12" t="s">
        <v>36</v>
      </c>
      <c r="B18" s="13">
        <v>0</v>
      </c>
      <c r="C18" s="13">
        <v>7015788</v>
      </c>
      <c r="D18" s="13">
        <v>0</v>
      </c>
    </row>
    <row r="19" spans="1:4" ht="15.75" x14ac:dyDescent="0.25">
      <c r="A19" s="12" t="s">
        <v>37</v>
      </c>
      <c r="B19" s="13">
        <v>0</v>
      </c>
      <c r="C19" s="13">
        <v>7015788</v>
      </c>
      <c r="D19" s="13">
        <v>0</v>
      </c>
    </row>
    <row r="20" spans="1:4" ht="15.75" x14ac:dyDescent="0.25">
      <c r="A20" s="12" t="s">
        <v>40</v>
      </c>
      <c r="B20" s="13">
        <v>5261841</v>
      </c>
      <c r="C20" s="13">
        <v>0</v>
      </c>
      <c r="D20" s="13">
        <v>0</v>
      </c>
    </row>
    <row r="21" spans="1:4" ht="15.75" x14ac:dyDescent="0.25">
      <c r="A21" s="12" t="s">
        <v>41</v>
      </c>
      <c r="B21" s="13">
        <v>1753947</v>
      </c>
      <c r="C21" s="13">
        <v>0</v>
      </c>
      <c r="D21" s="13">
        <v>0</v>
      </c>
    </row>
    <row r="22" spans="1:4" ht="15.75" x14ac:dyDescent="0.25">
      <c r="A22" s="12" t="s">
        <v>44</v>
      </c>
      <c r="B22" s="13">
        <v>0</v>
      </c>
      <c r="C22" s="13">
        <v>5261841</v>
      </c>
      <c r="D22" s="13">
        <v>0</v>
      </c>
    </row>
    <row r="23" spans="1:4" ht="15.75" x14ac:dyDescent="0.25">
      <c r="A23" s="15" t="s">
        <v>46</v>
      </c>
      <c r="B23" s="16">
        <f>SUM(B6:B22)</f>
        <v>26309205</v>
      </c>
      <c r="C23" s="16">
        <f>SUM(C6:C22)</f>
        <v>52618410</v>
      </c>
      <c r="D23" s="16">
        <f>SUM(D6:D22)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0" tint="-0.249977111117893"/>
    <pageSetUpPr fitToPage="1"/>
  </sheetPr>
  <dimension ref="A1:L14"/>
  <sheetViews>
    <sheetView view="pageBreakPreview" zoomScale="115" zoomScaleNormal="100" zoomScaleSheetLayoutView="115" workbookViewId="0">
      <selection activeCell="E1" sqref="E1:O1048576"/>
    </sheetView>
  </sheetViews>
  <sheetFormatPr defaultColWidth="9.140625" defaultRowHeight="15" x14ac:dyDescent="0.25"/>
  <cols>
    <col min="1" max="1" width="74.85546875" style="2" customWidth="1"/>
    <col min="2" max="2" width="14.42578125" style="2" customWidth="1"/>
    <col min="3" max="3" width="14.5703125" style="2" customWidth="1"/>
    <col min="4" max="4" width="13.710937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1" width="12.7109375" style="2" hidden="1" customWidth="1"/>
    <col min="12" max="15" width="0" style="2" hidden="1" customWidth="1"/>
    <col min="16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370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1" customHeight="1" x14ac:dyDescent="0.25">
      <c r="A3" s="102" t="s">
        <v>325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244</v>
      </c>
      <c r="F4" s="7" t="s">
        <v>235</v>
      </c>
      <c r="G4" s="7" t="s">
        <v>49</v>
      </c>
      <c r="H4" s="7" t="s">
        <v>248</v>
      </c>
      <c r="I4" s="8" t="s">
        <v>104</v>
      </c>
      <c r="J4" s="9">
        <v>10463031</v>
      </c>
      <c r="K4" s="9">
        <v>10447576</v>
      </c>
      <c r="L4" s="9">
        <f>D14</f>
        <v>0</v>
      </c>
    </row>
    <row r="5" spans="1:12" ht="31.5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10463031</v>
      </c>
      <c r="K5" s="2">
        <v>10447576</v>
      </c>
      <c r="L5" s="2">
        <v>0</v>
      </c>
    </row>
    <row r="6" spans="1:12" ht="15.75" x14ac:dyDescent="0.25">
      <c r="A6" s="12" t="s">
        <v>113</v>
      </c>
      <c r="B6" s="13">
        <v>0</v>
      </c>
      <c r="C6" s="13">
        <v>2611894</v>
      </c>
      <c r="D6" s="13">
        <v>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.75" x14ac:dyDescent="0.25">
      <c r="A7" s="12" t="s">
        <v>26</v>
      </c>
      <c r="B7" s="13">
        <v>2615758</v>
      </c>
      <c r="C7" s="13">
        <v>0</v>
      </c>
      <c r="D7" s="13">
        <v>0</v>
      </c>
    </row>
    <row r="8" spans="1:12" ht="31.5" x14ac:dyDescent="0.25">
      <c r="A8" s="12" t="s">
        <v>155</v>
      </c>
      <c r="B8" s="13">
        <v>2615758</v>
      </c>
      <c r="C8" s="13">
        <v>0</v>
      </c>
      <c r="D8" s="13">
        <v>0</v>
      </c>
    </row>
    <row r="9" spans="1:12" ht="15.75" x14ac:dyDescent="0.25">
      <c r="A9" s="12" t="s">
        <v>162</v>
      </c>
      <c r="B9" s="13">
        <v>0</v>
      </c>
      <c r="C9" s="13">
        <v>2611894</v>
      </c>
      <c r="D9" s="13">
        <v>0</v>
      </c>
    </row>
    <row r="10" spans="1:12" ht="15.75" x14ac:dyDescent="0.25">
      <c r="A10" s="12" t="s">
        <v>164</v>
      </c>
      <c r="B10" s="13">
        <v>2615758</v>
      </c>
      <c r="C10" s="13">
        <v>0</v>
      </c>
      <c r="D10" s="13">
        <v>0</v>
      </c>
    </row>
    <row r="11" spans="1:12" ht="15.75" x14ac:dyDescent="0.25">
      <c r="A11" s="12" t="s">
        <v>179</v>
      </c>
      <c r="B11" s="13">
        <v>2615757</v>
      </c>
      <c r="C11" s="13">
        <v>0</v>
      </c>
      <c r="D11" s="13">
        <v>0</v>
      </c>
    </row>
    <row r="12" spans="1:12" ht="15.75" x14ac:dyDescent="0.25">
      <c r="A12" s="12" t="s">
        <v>184</v>
      </c>
      <c r="B12" s="13">
        <v>0</v>
      </c>
      <c r="C12" s="13">
        <v>2611894</v>
      </c>
      <c r="D12" s="13">
        <v>0</v>
      </c>
    </row>
    <row r="13" spans="1:12" ht="15.75" x14ac:dyDescent="0.25">
      <c r="A13" s="12" t="s">
        <v>187</v>
      </c>
      <c r="B13" s="13">
        <v>0</v>
      </c>
      <c r="C13" s="13">
        <v>2611894</v>
      </c>
      <c r="D13" s="13">
        <v>0</v>
      </c>
    </row>
    <row r="14" spans="1:12" ht="15.75" x14ac:dyDescent="0.25">
      <c r="A14" s="15" t="s">
        <v>46</v>
      </c>
      <c r="B14" s="16">
        <f>SUM(B6:B13)</f>
        <v>10463031</v>
      </c>
      <c r="C14" s="16">
        <f>SUM(C6:C13)</f>
        <v>10447576</v>
      </c>
      <c r="D14" s="16">
        <f>SUM(D6:D13)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4" fitToHeight="0" orientation="portrait" r:id="rId1"/>
  <headerFooter>
    <oddHeader>&amp;C&amp;P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0" tint="-0.249977111117893"/>
    <pageSetUpPr fitToPage="1"/>
  </sheetPr>
  <dimension ref="A1:L16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.8554687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369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106.15" customHeight="1" x14ac:dyDescent="0.25">
      <c r="A3" s="106" t="s">
        <v>338</v>
      </c>
      <c r="B3" s="106"/>
      <c r="C3" s="106"/>
      <c r="D3" s="106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244</v>
      </c>
      <c r="F4" s="7" t="s">
        <v>235</v>
      </c>
      <c r="G4" s="7" t="s">
        <v>9</v>
      </c>
      <c r="H4" s="7" t="s">
        <v>249</v>
      </c>
      <c r="I4" s="8" t="s">
        <v>104</v>
      </c>
      <c r="J4" s="9">
        <f>B9</f>
        <v>2659575</v>
      </c>
      <c r="K4" s="9">
        <f>C9</f>
        <v>2659575</v>
      </c>
      <c r="L4" s="9">
        <f>D9</f>
        <v>2659575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2659575</v>
      </c>
      <c r="K5" s="19">
        <v>2659575</v>
      </c>
      <c r="L5" s="19">
        <v>2659575</v>
      </c>
    </row>
    <row r="6" spans="1:12" ht="15" customHeight="1" x14ac:dyDescent="0.25">
      <c r="A6" s="12" t="s">
        <v>14</v>
      </c>
      <c r="B6" s="13">
        <v>0</v>
      </c>
      <c r="C6" s="13">
        <v>0</v>
      </c>
      <c r="D6" s="13">
        <v>2659575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23</v>
      </c>
      <c r="B7" s="13">
        <v>0</v>
      </c>
      <c r="C7" s="13">
        <v>2659575</v>
      </c>
      <c r="D7" s="13">
        <v>0</v>
      </c>
    </row>
    <row r="8" spans="1:12" ht="15" customHeight="1" x14ac:dyDescent="0.25">
      <c r="A8" s="12" t="s">
        <v>24</v>
      </c>
      <c r="B8" s="13">
        <v>2659575</v>
      </c>
      <c r="C8" s="13">
        <v>0</v>
      </c>
      <c r="D8" s="13">
        <v>0</v>
      </c>
    </row>
    <row r="9" spans="1:12" ht="15" customHeight="1" x14ac:dyDescent="0.25">
      <c r="A9" s="15" t="s">
        <v>46</v>
      </c>
      <c r="B9" s="16">
        <f>SUM(B6:B8)</f>
        <v>2659575</v>
      </c>
      <c r="C9" s="16">
        <f>SUM(C6:C8)</f>
        <v>2659575</v>
      </c>
      <c r="D9" s="16">
        <f>SUM(D6:D8)</f>
        <v>2659575</v>
      </c>
    </row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0" tint="-0.249977111117893"/>
    <pageSetUpPr fitToPage="1"/>
  </sheetPr>
  <dimension ref="A1:L16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368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8.45" customHeight="1" x14ac:dyDescent="0.25">
      <c r="A3" s="102" t="s">
        <v>354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244</v>
      </c>
      <c r="F4" s="7" t="s">
        <v>235</v>
      </c>
      <c r="G4" s="7" t="s">
        <v>9</v>
      </c>
      <c r="H4" s="7" t="s">
        <v>250</v>
      </c>
      <c r="I4" s="8">
        <v>521</v>
      </c>
      <c r="J4" s="9">
        <f>B7</f>
        <v>6685758</v>
      </c>
      <c r="K4" s="9">
        <f t="shared" ref="K4:L4" si="0">C7</f>
        <v>7141718</v>
      </c>
      <c r="L4" s="9">
        <f t="shared" si="0"/>
        <v>0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6685758</v>
      </c>
      <c r="K5" s="19">
        <v>7141718</v>
      </c>
      <c r="L5" s="19">
        <v>0</v>
      </c>
    </row>
    <row r="6" spans="1:12" ht="15" customHeight="1" x14ac:dyDescent="0.25">
      <c r="A6" s="12" t="s">
        <v>14</v>
      </c>
      <c r="B6" s="13">
        <v>6685758</v>
      </c>
      <c r="C6" s="13">
        <v>7141718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5" t="s">
        <v>46</v>
      </c>
      <c r="B7" s="16">
        <f>SUM(B6:B6)</f>
        <v>6685758</v>
      </c>
      <c r="C7" s="16">
        <f>SUM(C6:C6)</f>
        <v>7141718</v>
      </c>
      <c r="D7" s="16">
        <f>SUM(D6:D6)</f>
        <v>0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16"/>
  <sheetViews>
    <sheetView view="pageBreakPreview" zoomScale="115" zoomScaleNormal="100" zoomScaleSheetLayoutView="115" workbookViewId="0">
      <selection activeCell="E1" sqref="E1:N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8.7109375" style="2" hidden="1" customWidth="1"/>
    <col min="11" max="11" width="16.7109375" style="2" hidden="1" customWidth="1"/>
    <col min="12" max="12" width="11" style="2" hidden="1" customWidth="1"/>
    <col min="13" max="14" width="0" style="2" hidden="1" customWidth="1"/>
    <col min="15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391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8.45" customHeight="1" x14ac:dyDescent="0.25">
      <c r="A3" s="102" t="s">
        <v>392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393</v>
      </c>
      <c r="F4" s="7" t="s">
        <v>57</v>
      </c>
      <c r="G4" s="7" t="s">
        <v>63</v>
      </c>
      <c r="H4" s="7" t="s">
        <v>394</v>
      </c>
      <c r="I4" s="8" t="s">
        <v>104</v>
      </c>
      <c r="J4" s="9">
        <v>620000000</v>
      </c>
      <c r="K4" s="9">
        <v>0</v>
      </c>
      <c r="L4" s="9">
        <v>0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7" t="s">
        <v>393</v>
      </c>
      <c r="F5" s="7" t="s">
        <v>57</v>
      </c>
      <c r="G5" s="7" t="s">
        <v>63</v>
      </c>
      <c r="H5" s="7" t="s">
        <v>394</v>
      </c>
      <c r="I5" s="8" t="s">
        <v>209</v>
      </c>
      <c r="J5" s="9">
        <v>827900000</v>
      </c>
      <c r="K5" s="9">
        <v>550800000</v>
      </c>
      <c r="L5" s="9">
        <v>0</v>
      </c>
    </row>
    <row r="6" spans="1:12" ht="15" customHeight="1" x14ac:dyDescent="0.25">
      <c r="A6" s="12" t="s">
        <v>14</v>
      </c>
      <c r="B6" s="13">
        <v>1447900000</v>
      </c>
      <c r="C6" s="13">
        <v>550800000</v>
      </c>
      <c r="D6" s="13">
        <v>0</v>
      </c>
      <c r="J6" s="11">
        <f>B7</f>
        <v>1447900000</v>
      </c>
      <c r="K6" s="11">
        <f t="shared" ref="K6:L6" si="0">C7</f>
        <v>550800000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1447900000</v>
      </c>
      <c r="C7" s="16">
        <f>SUM(C6:C6)</f>
        <v>550800000</v>
      </c>
      <c r="D7" s="16">
        <f>SUM(D6:D6)</f>
        <v>0</v>
      </c>
      <c r="J7" s="11">
        <f>J4+J5-J6</f>
        <v>0</v>
      </c>
      <c r="K7" s="11">
        <f t="shared" ref="K7:L7" si="1">K4+K5-K6</f>
        <v>0</v>
      </c>
      <c r="L7" s="11">
        <f t="shared" si="1"/>
        <v>0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402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6.900000000000006" customHeight="1" x14ac:dyDescent="0.25">
      <c r="A3" s="102" t="s">
        <v>326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239</v>
      </c>
      <c r="F4" s="7" t="s">
        <v>63</v>
      </c>
      <c r="G4" s="7" t="s">
        <v>47</v>
      </c>
      <c r="H4" s="7" t="s">
        <v>240</v>
      </c>
      <c r="I4" s="8" t="s">
        <v>104</v>
      </c>
      <c r="J4" s="9">
        <f>B7</f>
        <v>7720286</v>
      </c>
      <c r="K4" s="9">
        <f>C7</f>
        <v>386915</v>
      </c>
      <c r="L4" s="9">
        <f>D7</f>
        <v>0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1">
        <v>7720286</v>
      </c>
      <c r="K5" s="11">
        <v>386915</v>
      </c>
      <c r="L5" s="11">
        <v>0</v>
      </c>
    </row>
    <row r="6" spans="1:12" ht="15" customHeight="1" x14ac:dyDescent="0.25">
      <c r="A6" s="12" t="s">
        <v>19</v>
      </c>
      <c r="B6" s="13">
        <v>7720286</v>
      </c>
      <c r="C6" s="13">
        <v>386915</v>
      </c>
      <c r="D6" s="13">
        <v>0</v>
      </c>
      <c r="J6" s="11">
        <f>J4-J5</f>
        <v>0</v>
      </c>
      <c r="K6" s="11">
        <f t="shared" ref="K6:L6" si="0">K4-K5</f>
        <v>0</v>
      </c>
      <c r="L6" s="11">
        <f t="shared" si="0"/>
        <v>0</v>
      </c>
    </row>
    <row r="7" spans="1:12" ht="15" customHeight="1" x14ac:dyDescent="0.25">
      <c r="A7" s="15" t="s">
        <v>46</v>
      </c>
      <c r="B7" s="16">
        <f>SUM(B6:B6)</f>
        <v>7720286</v>
      </c>
      <c r="C7" s="16">
        <f>SUM(C6:C6)</f>
        <v>386915</v>
      </c>
      <c r="D7" s="16">
        <f>SUM(D6:D6)</f>
        <v>0</v>
      </c>
    </row>
    <row r="8" spans="1:12" ht="15" customHeight="1" x14ac:dyDescent="0.25"/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A3" sqref="A3:D3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2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60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111" customHeight="1" x14ac:dyDescent="0.25">
      <c r="A3" s="102" t="s">
        <v>94</v>
      </c>
      <c r="B3" s="102"/>
      <c r="C3" s="102"/>
      <c r="D3" s="102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59</v>
      </c>
      <c r="F4" s="7" t="s">
        <v>57</v>
      </c>
      <c r="G4" s="7" t="s">
        <v>58</v>
      </c>
      <c r="H4" s="7" t="s">
        <v>56</v>
      </c>
      <c r="I4" s="8">
        <v>530</v>
      </c>
      <c r="J4" s="9">
        <f>B37</f>
        <v>21856538.239999991</v>
      </c>
      <c r="K4" s="9">
        <f t="shared" ref="K4:L4" si="0">C37</f>
        <v>22274897.279999997</v>
      </c>
      <c r="L4" s="9">
        <f t="shared" si="0"/>
        <v>22209528.679999996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17" t="s">
        <v>59</v>
      </c>
      <c r="F5" s="17" t="s">
        <v>57</v>
      </c>
      <c r="G5" s="17" t="s">
        <v>58</v>
      </c>
      <c r="H5" s="17" t="s">
        <v>56</v>
      </c>
      <c r="I5" s="17" t="s">
        <v>92</v>
      </c>
      <c r="J5" s="18">
        <v>21856538.239999998</v>
      </c>
      <c r="K5" s="18">
        <v>22274897.280000001</v>
      </c>
      <c r="L5" s="18">
        <v>22209528.68</v>
      </c>
    </row>
    <row r="6" spans="1:12" ht="15" customHeight="1" x14ac:dyDescent="0.25">
      <c r="A6" s="12" t="s">
        <v>14</v>
      </c>
      <c r="B6" s="13">
        <v>15383348</v>
      </c>
      <c r="C6" s="13">
        <v>15775559.6</v>
      </c>
      <c r="D6" s="13">
        <v>15775559.6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196105.8</v>
      </c>
      <c r="C7" s="13">
        <v>196105.8</v>
      </c>
      <c r="D7" s="13">
        <v>196105.8</v>
      </c>
    </row>
    <row r="8" spans="1:12" ht="15" customHeight="1" x14ac:dyDescent="0.25">
      <c r="A8" s="12" t="s">
        <v>16</v>
      </c>
      <c r="B8" s="13">
        <v>154705.24</v>
      </c>
      <c r="C8" s="13">
        <v>154705.24</v>
      </c>
      <c r="D8" s="13">
        <v>154705.24</v>
      </c>
    </row>
    <row r="9" spans="1:12" ht="15" customHeight="1" x14ac:dyDescent="0.25">
      <c r="A9" s="12" t="s">
        <v>17</v>
      </c>
      <c r="B9" s="13">
        <v>492441.22</v>
      </c>
      <c r="C9" s="13">
        <v>492441.22</v>
      </c>
      <c r="D9" s="13">
        <v>492441.22</v>
      </c>
    </row>
    <row r="10" spans="1:12" ht="15" customHeight="1" x14ac:dyDescent="0.25">
      <c r="A10" s="12" t="s">
        <v>18</v>
      </c>
      <c r="B10" s="13">
        <v>178673.28</v>
      </c>
      <c r="C10" s="13">
        <v>178673.28</v>
      </c>
      <c r="D10" s="13">
        <v>178673.28</v>
      </c>
    </row>
    <row r="11" spans="1:12" ht="15" customHeight="1" x14ac:dyDescent="0.25">
      <c r="A11" s="12" t="s">
        <v>19</v>
      </c>
      <c r="B11" s="13">
        <v>98052.9</v>
      </c>
      <c r="C11" s="13">
        <v>98052.9</v>
      </c>
      <c r="D11" s="13">
        <v>98052.9</v>
      </c>
    </row>
    <row r="12" spans="1:12" ht="15" customHeight="1" x14ac:dyDescent="0.25">
      <c r="A12" s="12" t="s">
        <v>20</v>
      </c>
      <c r="B12" s="13">
        <v>1037177.3199999998</v>
      </c>
      <c r="C12" s="13">
        <v>1024103.5999999999</v>
      </c>
      <c r="D12" s="13">
        <v>1011029.8799999999</v>
      </c>
    </row>
    <row r="13" spans="1:12" ht="15" customHeight="1" x14ac:dyDescent="0.25">
      <c r="A13" s="12" t="s">
        <v>21</v>
      </c>
      <c r="B13" s="13">
        <v>19610.579999999998</v>
      </c>
      <c r="C13" s="13">
        <v>19610.579999999998</v>
      </c>
      <c r="D13" s="13">
        <v>19610.579999999998</v>
      </c>
    </row>
    <row r="14" spans="1:12" ht="15" customHeight="1" x14ac:dyDescent="0.25">
      <c r="A14" s="12" t="s">
        <v>22</v>
      </c>
      <c r="B14" s="14">
        <v>230968.15999999997</v>
      </c>
      <c r="C14" s="13">
        <v>230968.15999999997</v>
      </c>
      <c r="D14" s="13">
        <v>230968.15999999997</v>
      </c>
    </row>
    <row r="15" spans="1:12" ht="15" customHeight="1" x14ac:dyDescent="0.25">
      <c r="A15" s="12" t="s">
        <v>23</v>
      </c>
      <c r="B15" s="13">
        <v>315945.99999999994</v>
      </c>
      <c r="C15" s="13">
        <v>302872.27999999997</v>
      </c>
      <c r="D15" s="13">
        <v>289798.55999999994</v>
      </c>
    </row>
    <row r="16" spans="1:12" ht="15" customHeight="1" x14ac:dyDescent="0.25">
      <c r="A16" s="12" t="s">
        <v>24</v>
      </c>
      <c r="B16" s="13">
        <v>130737.2</v>
      </c>
      <c r="C16" s="13">
        <v>130737.2</v>
      </c>
      <c r="D16" s="13">
        <v>130737.2</v>
      </c>
    </row>
    <row r="17" spans="1:4" ht="15" customHeight="1" x14ac:dyDescent="0.25">
      <c r="A17" s="12" t="s">
        <v>25</v>
      </c>
      <c r="B17" s="13">
        <v>32684.3</v>
      </c>
      <c r="C17" s="13">
        <v>32684.3</v>
      </c>
      <c r="D17" s="13">
        <v>32684.3</v>
      </c>
    </row>
    <row r="18" spans="1:4" ht="15" customHeight="1" x14ac:dyDescent="0.25">
      <c r="A18" s="12" t="s">
        <v>26</v>
      </c>
      <c r="B18" s="13">
        <v>261474.4</v>
      </c>
      <c r="C18" s="13">
        <v>294158.7</v>
      </c>
      <c r="D18" s="13">
        <v>326843</v>
      </c>
    </row>
    <row r="19" spans="1:4" ht="15" customHeight="1" x14ac:dyDescent="0.25">
      <c r="A19" s="12" t="s">
        <v>27</v>
      </c>
      <c r="B19" s="13">
        <v>65368.6</v>
      </c>
      <c r="C19" s="13">
        <v>98052.9</v>
      </c>
      <c r="D19" s="13">
        <v>65368.6</v>
      </c>
    </row>
    <row r="20" spans="1:4" ht="15" customHeight="1" x14ac:dyDescent="0.25">
      <c r="A20" s="12" t="s">
        <v>28</v>
      </c>
      <c r="B20" s="13">
        <v>342094.77999999997</v>
      </c>
      <c r="C20" s="13">
        <v>348631.64</v>
      </c>
      <c r="D20" s="13">
        <v>348631.64</v>
      </c>
    </row>
    <row r="21" spans="1:4" ht="15" customHeight="1" x14ac:dyDescent="0.25">
      <c r="A21" s="12" t="s">
        <v>29</v>
      </c>
      <c r="B21" s="13">
        <v>124200.34</v>
      </c>
      <c r="C21" s="13">
        <v>117663.48</v>
      </c>
      <c r="D21" s="13">
        <v>117663.48</v>
      </c>
    </row>
    <row r="22" spans="1:4" ht="15" customHeight="1" x14ac:dyDescent="0.25">
      <c r="A22" s="12" t="s">
        <v>30</v>
      </c>
      <c r="B22" s="13">
        <v>45758.02</v>
      </c>
      <c r="C22" s="13">
        <v>45758.02</v>
      </c>
      <c r="D22" s="13">
        <v>45758.02</v>
      </c>
    </row>
    <row r="23" spans="1:4" ht="15" customHeight="1" x14ac:dyDescent="0.25">
      <c r="A23" s="12" t="s">
        <v>31</v>
      </c>
      <c r="B23" s="13">
        <v>165599.56</v>
      </c>
      <c r="C23" s="13">
        <v>165599.56</v>
      </c>
      <c r="D23" s="13">
        <v>165599.56</v>
      </c>
    </row>
    <row r="24" spans="1:4" ht="15" customHeight="1" x14ac:dyDescent="0.25">
      <c r="A24" s="12" t="s">
        <v>32</v>
      </c>
      <c r="B24" s="13">
        <v>115484.07999999999</v>
      </c>
      <c r="C24" s="13">
        <v>122020.94</v>
      </c>
      <c r="D24" s="13">
        <v>122020.94</v>
      </c>
    </row>
    <row r="25" spans="1:4" ht="15" customHeight="1" x14ac:dyDescent="0.25">
      <c r="A25" s="12" t="s">
        <v>33</v>
      </c>
      <c r="B25" s="13">
        <v>130737.2</v>
      </c>
      <c r="C25" s="13">
        <v>137274.06</v>
      </c>
      <c r="D25" s="13">
        <v>124200.34</v>
      </c>
    </row>
    <row r="26" spans="1:4" ht="15" customHeight="1" x14ac:dyDescent="0.25">
      <c r="A26" s="12" t="s">
        <v>34</v>
      </c>
      <c r="B26" s="13">
        <v>246221.28</v>
      </c>
      <c r="C26" s="13">
        <v>246221.28</v>
      </c>
      <c r="D26" s="13">
        <v>246221.28</v>
      </c>
    </row>
    <row r="27" spans="1:4" ht="15" customHeight="1" x14ac:dyDescent="0.25">
      <c r="A27" s="12" t="s">
        <v>35</v>
      </c>
      <c r="B27" s="13">
        <v>115484.07999999999</v>
      </c>
      <c r="C27" s="13">
        <v>115484.07999999999</v>
      </c>
      <c r="D27" s="13">
        <v>115484.07999999999</v>
      </c>
    </row>
    <row r="28" spans="1:4" ht="15" customHeight="1" x14ac:dyDescent="0.25">
      <c r="A28" s="12" t="s">
        <v>36</v>
      </c>
      <c r="B28" s="13">
        <v>413998.89999999997</v>
      </c>
      <c r="C28" s="13">
        <v>381314.6</v>
      </c>
      <c r="D28" s="13">
        <v>381314.6</v>
      </c>
    </row>
    <row r="29" spans="1:4" ht="15" customHeight="1" x14ac:dyDescent="0.25">
      <c r="A29" s="12" t="s">
        <v>37</v>
      </c>
      <c r="B29" s="13">
        <v>45758.02</v>
      </c>
      <c r="C29" s="13">
        <v>45758.02</v>
      </c>
      <c r="D29" s="13">
        <v>32684.3</v>
      </c>
    </row>
    <row r="30" spans="1:4" ht="15" customHeight="1" x14ac:dyDescent="0.25">
      <c r="A30" s="12" t="s">
        <v>38</v>
      </c>
      <c r="B30" s="13">
        <v>126378.4</v>
      </c>
      <c r="C30" s="13">
        <v>126378.4</v>
      </c>
      <c r="D30" s="13">
        <v>126378.4</v>
      </c>
    </row>
    <row r="31" spans="1:4" ht="15" customHeight="1" x14ac:dyDescent="0.25">
      <c r="A31" s="12" t="s">
        <v>39</v>
      </c>
      <c r="B31" s="13">
        <v>215258.6</v>
      </c>
      <c r="C31" s="13">
        <v>215258.6</v>
      </c>
      <c r="D31" s="13">
        <v>215258.6</v>
      </c>
    </row>
    <row r="32" spans="1:4" ht="15" customHeight="1" x14ac:dyDescent="0.25">
      <c r="A32" s="12" t="s">
        <v>40</v>
      </c>
      <c r="B32" s="13">
        <v>58831.74</v>
      </c>
      <c r="C32" s="13">
        <v>65368.6</v>
      </c>
      <c r="D32" s="13">
        <v>52294.879999999997</v>
      </c>
    </row>
    <row r="33" spans="1:4" ht="15" customHeight="1" x14ac:dyDescent="0.25">
      <c r="A33" s="12" t="s">
        <v>41</v>
      </c>
      <c r="B33" s="13">
        <v>283261.69999999995</v>
      </c>
      <c r="C33" s="13">
        <v>283261.69999999995</v>
      </c>
      <c r="D33" s="13">
        <v>283261.69999999995</v>
      </c>
    </row>
    <row r="34" spans="1:4" ht="15" customHeight="1" x14ac:dyDescent="0.25">
      <c r="A34" s="12" t="s">
        <v>42</v>
      </c>
      <c r="B34" s="13">
        <v>98052.9</v>
      </c>
      <c r="C34" s="13">
        <v>98052.9</v>
      </c>
      <c r="D34" s="13">
        <v>98052.9</v>
      </c>
    </row>
    <row r="35" spans="1:4" ht="15" customHeight="1" x14ac:dyDescent="0.25">
      <c r="A35" s="12" t="s">
        <v>43</v>
      </c>
      <c r="B35" s="13">
        <v>196105.8</v>
      </c>
      <c r="C35" s="13">
        <v>196105.8</v>
      </c>
      <c r="D35" s="13">
        <v>196105.8</v>
      </c>
    </row>
    <row r="36" spans="1:4" ht="15" customHeight="1" x14ac:dyDescent="0.25">
      <c r="A36" s="12" t="s">
        <v>44</v>
      </c>
      <c r="B36" s="13">
        <v>536019.84</v>
      </c>
      <c r="C36" s="13">
        <v>536019.84</v>
      </c>
      <c r="D36" s="13">
        <v>536019.84</v>
      </c>
    </row>
    <row r="37" spans="1:4" ht="19.5" customHeight="1" x14ac:dyDescent="0.25">
      <c r="A37" s="15" t="s">
        <v>46</v>
      </c>
      <c r="B37" s="16">
        <f>SUM(B6:B36)</f>
        <v>21856538.239999991</v>
      </c>
      <c r="C37" s="16">
        <f>SUM(C6:C36)</f>
        <v>22274897.279999997</v>
      </c>
      <c r="D37" s="16">
        <f>SUM(D6:D36)</f>
        <v>22209528.679999996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0" tint="-0.249977111117893"/>
    <pageSetUpPr fitToPage="1"/>
  </sheetPr>
  <dimension ref="A1:L35"/>
  <sheetViews>
    <sheetView view="pageBreakPreview" zoomScale="115" zoomScaleNormal="100" zoomScaleSheetLayoutView="115" workbookViewId="0">
      <selection activeCell="Z26" sqref="Z2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2" width="14.710937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61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2.45" customHeight="1" x14ac:dyDescent="0.25">
      <c r="A3" s="98" t="s">
        <v>219</v>
      </c>
      <c r="B3" s="98"/>
      <c r="C3" s="98"/>
      <c r="D3" s="98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57</v>
      </c>
      <c r="H4" s="7" t="s">
        <v>62</v>
      </c>
      <c r="I4" s="8" t="s">
        <v>92</v>
      </c>
      <c r="J4" s="9">
        <f>B35</f>
        <v>3337200</v>
      </c>
      <c r="K4" s="9">
        <f t="shared" ref="K4:L4" si="0">C35</f>
        <v>3351600</v>
      </c>
      <c r="L4" s="9">
        <f t="shared" si="0"/>
        <v>3355200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64</v>
      </c>
      <c r="F5" s="2" t="s">
        <v>63</v>
      </c>
      <c r="G5" s="2" t="s">
        <v>57</v>
      </c>
      <c r="H5" s="2" t="s">
        <v>62</v>
      </c>
      <c r="I5" s="2" t="s">
        <v>92</v>
      </c>
      <c r="J5" s="11">
        <v>3337200</v>
      </c>
      <c r="K5" s="11">
        <v>3351600</v>
      </c>
      <c r="L5" s="11">
        <v>3355200</v>
      </c>
    </row>
    <row r="6" spans="1:12" ht="15" customHeight="1" x14ac:dyDescent="0.25">
      <c r="A6" s="12" t="s">
        <v>14</v>
      </c>
      <c r="B6" s="13">
        <v>39600</v>
      </c>
      <c r="C6" s="13">
        <v>39600</v>
      </c>
      <c r="D6" s="13">
        <v>39600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3600</v>
      </c>
      <c r="C7" s="13">
        <v>3600</v>
      </c>
      <c r="D7" s="13">
        <v>3600</v>
      </c>
    </row>
    <row r="8" spans="1:12" ht="15" customHeight="1" x14ac:dyDescent="0.25">
      <c r="A8" s="12" t="s">
        <v>16</v>
      </c>
      <c r="B8" s="13">
        <v>162000</v>
      </c>
      <c r="C8" s="13">
        <v>162000</v>
      </c>
      <c r="D8" s="13">
        <v>162000</v>
      </c>
    </row>
    <row r="9" spans="1:12" ht="15" customHeight="1" x14ac:dyDescent="0.25">
      <c r="A9" s="12" t="s">
        <v>19</v>
      </c>
      <c r="B9" s="13">
        <v>162000</v>
      </c>
      <c r="C9" s="13">
        <v>162000</v>
      </c>
      <c r="D9" s="13">
        <v>162000</v>
      </c>
    </row>
    <row r="10" spans="1:12" ht="15" customHeight="1" x14ac:dyDescent="0.25">
      <c r="A10" s="12" t="s">
        <v>20</v>
      </c>
      <c r="B10" s="13">
        <v>291600</v>
      </c>
      <c r="C10" s="13">
        <v>295200</v>
      </c>
      <c r="D10" s="13">
        <v>298800</v>
      </c>
    </row>
    <row r="11" spans="1:12" ht="15" customHeight="1" x14ac:dyDescent="0.25">
      <c r="A11" s="12" t="s">
        <v>21</v>
      </c>
      <c r="B11" s="13">
        <v>172800</v>
      </c>
      <c r="C11" s="13">
        <v>180000</v>
      </c>
      <c r="D11" s="13">
        <v>180000</v>
      </c>
    </row>
    <row r="12" spans="1:12" ht="15" customHeight="1" x14ac:dyDescent="0.25">
      <c r="A12" s="12" t="s">
        <v>22</v>
      </c>
      <c r="B12" s="14">
        <v>111600</v>
      </c>
      <c r="C12" s="13">
        <v>111600</v>
      </c>
      <c r="D12" s="13">
        <v>111600</v>
      </c>
    </row>
    <row r="13" spans="1:12" ht="15" customHeight="1" x14ac:dyDescent="0.25">
      <c r="A13" s="12" t="s">
        <v>23</v>
      </c>
      <c r="B13" s="13">
        <v>151200</v>
      </c>
      <c r="C13" s="13">
        <v>151200</v>
      </c>
      <c r="D13" s="13">
        <v>151200</v>
      </c>
    </row>
    <row r="14" spans="1:12" ht="15" customHeight="1" x14ac:dyDescent="0.25">
      <c r="A14" s="12" t="s">
        <v>24</v>
      </c>
      <c r="B14" s="13">
        <v>187200</v>
      </c>
      <c r="C14" s="13">
        <v>187200</v>
      </c>
      <c r="D14" s="13">
        <v>187200</v>
      </c>
    </row>
    <row r="15" spans="1:12" ht="15" customHeight="1" x14ac:dyDescent="0.25">
      <c r="A15" s="12" t="s">
        <v>25</v>
      </c>
      <c r="B15" s="13">
        <v>72000</v>
      </c>
      <c r="C15" s="13">
        <v>72000</v>
      </c>
      <c r="D15" s="13">
        <v>72000</v>
      </c>
    </row>
    <row r="16" spans="1:12" ht="15" customHeight="1" x14ac:dyDescent="0.25">
      <c r="A16" s="12" t="s">
        <v>26</v>
      </c>
      <c r="B16" s="13">
        <v>90000</v>
      </c>
      <c r="C16" s="13">
        <v>90000</v>
      </c>
      <c r="D16" s="13">
        <v>90000</v>
      </c>
    </row>
    <row r="17" spans="1:4" ht="15" customHeight="1" x14ac:dyDescent="0.25">
      <c r="A17" s="12" t="s">
        <v>27</v>
      </c>
      <c r="B17" s="13">
        <v>14400</v>
      </c>
      <c r="C17" s="13">
        <v>14400</v>
      </c>
      <c r="D17" s="13">
        <v>14400</v>
      </c>
    </row>
    <row r="18" spans="1:4" ht="15" customHeight="1" x14ac:dyDescent="0.25">
      <c r="A18" s="12" t="s">
        <v>28</v>
      </c>
      <c r="B18" s="13">
        <v>75600</v>
      </c>
      <c r="C18" s="13">
        <v>75600</v>
      </c>
      <c r="D18" s="13">
        <v>75600</v>
      </c>
    </row>
    <row r="19" spans="1:4" ht="15" customHeight="1" x14ac:dyDescent="0.25">
      <c r="A19" s="12" t="s">
        <v>29</v>
      </c>
      <c r="B19" s="13">
        <v>122400</v>
      </c>
      <c r="C19" s="13">
        <v>122400</v>
      </c>
      <c r="D19" s="13">
        <v>122400</v>
      </c>
    </row>
    <row r="20" spans="1:4" ht="15" customHeight="1" x14ac:dyDescent="0.25">
      <c r="A20" s="12" t="s">
        <v>30</v>
      </c>
      <c r="B20" s="13">
        <v>295200</v>
      </c>
      <c r="C20" s="13">
        <v>295200</v>
      </c>
      <c r="D20" s="13">
        <v>295200</v>
      </c>
    </row>
    <row r="21" spans="1:4" ht="15" customHeight="1" x14ac:dyDescent="0.25">
      <c r="A21" s="12" t="s">
        <v>31</v>
      </c>
      <c r="B21" s="13">
        <v>43200</v>
      </c>
      <c r="C21" s="13">
        <v>43200</v>
      </c>
      <c r="D21" s="13">
        <v>43200</v>
      </c>
    </row>
    <row r="22" spans="1:4" ht="15" customHeight="1" x14ac:dyDescent="0.25">
      <c r="A22" s="12" t="s">
        <v>32</v>
      </c>
      <c r="B22" s="13">
        <v>111600</v>
      </c>
      <c r="C22" s="13">
        <v>111600</v>
      </c>
      <c r="D22" s="13">
        <v>111600</v>
      </c>
    </row>
    <row r="23" spans="1:4" ht="15" customHeight="1" x14ac:dyDescent="0.25">
      <c r="A23" s="12" t="s">
        <v>33</v>
      </c>
      <c r="B23" s="13">
        <v>158400</v>
      </c>
      <c r="C23" s="13">
        <v>158400</v>
      </c>
      <c r="D23" s="13">
        <v>158400</v>
      </c>
    </row>
    <row r="24" spans="1:4" ht="15" customHeight="1" x14ac:dyDescent="0.25">
      <c r="A24" s="12" t="s">
        <v>34</v>
      </c>
      <c r="B24" s="13">
        <v>90000</v>
      </c>
      <c r="C24" s="13">
        <v>90000</v>
      </c>
      <c r="D24" s="13">
        <v>90000</v>
      </c>
    </row>
    <row r="25" spans="1:4" ht="15" customHeight="1" x14ac:dyDescent="0.25">
      <c r="A25" s="12" t="s">
        <v>35</v>
      </c>
      <c r="B25" s="13">
        <v>194400</v>
      </c>
      <c r="C25" s="13">
        <v>194400</v>
      </c>
      <c r="D25" s="13">
        <v>194400</v>
      </c>
    </row>
    <row r="26" spans="1:4" ht="15" customHeight="1" x14ac:dyDescent="0.25">
      <c r="A26" s="12" t="s">
        <v>36</v>
      </c>
      <c r="B26" s="13">
        <v>154800</v>
      </c>
      <c r="C26" s="13">
        <v>158400</v>
      </c>
      <c r="D26" s="13">
        <v>158400</v>
      </c>
    </row>
    <row r="27" spans="1:4" ht="15" customHeight="1" x14ac:dyDescent="0.25">
      <c r="A27" s="12" t="s">
        <v>37</v>
      </c>
      <c r="B27" s="13">
        <v>118800</v>
      </c>
      <c r="C27" s="13">
        <v>118800</v>
      </c>
      <c r="D27" s="13">
        <v>118800</v>
      </c>
    </row>
    <row r="28" spans="1:4" ht="15" customHeight="1" x14ac:dyDescent="0.25">
      <c r="A28" s="12" t="s">
        <v>38</v>
      </c>
      <c r="B28" s="13">
        <v>50400</v>
      </c>
      <c r="C28" s="13">
        <v>50400</v>
      </c>
      <c r="D28" s="13">
        <v>50400</v>
      </c>
    </row>
    <row r="29" spans="1:4" ht="15" customHeight="1" x14ac:dyDescent="0.25">
      <c r="A29" s="12" t="s">
        <v>39</v>
      </c>
      <c r="B29" s="13">
        <v>10800</v>
      </c>
      <c r="C29" s="13">
        <v>10800</v>
      </c>
      <c r="D29" s="13">
        <v>10800</v>
      </c>
    </row>
    <row r="30" spans="1:4" ht="15" customHeight="1" x14ac:dyDescent="0.25">
      <c r="A30" s="12" t="s">
        <v>40</v>
      </c>
      <c r="B30" s="13">
        <v>126000</v>
      </c>
      <c r="C30" s="13">
        <v>126000</v>
      </c>
      <c r="D30" s="13">
        <v>126000</v>
      </c>
    </row>
    <row r="31" spans="1:4" ht="15" customHeight="1" x14ac:dyDescent="0.25">
      <c r="A31" s="12" t="s">
        <v>41</v>
      </c>
      <c r="B31" s="13">
        <v>136800</v>
      </c>
      <c r="C31" s="13">
        <v>136800</v>
      </c>
      <c r="D31" s="13">
        <v>136800</v>
      </c>
    </row>
    <row r="32" spans="1:4" ht="15" customHeight="1" x14ac:dyDescent="0.25">
      <c r="A32" s="12" t="s">
        <v>42</v>
      </c>
      <c r="B32" s="13">
        <v>21600</v>
      </c>
      <c r="C32" s="13">
        <v>21600</v>
      </c>
      <c r="D32" s="13">
        <v>21600</v>
      </c>
    </row>
    <row r="33" spans="1:4" ht="15" customHeight="1" x14ac:dyDescent="0.25">
      <c r="A33" s="12" t="s">
        <v>43</v>
      </c>
      <c r="B33" s="13">
        <v>50400</v>
      </c>
      <c r="C33" s="13">
        <v>50400</v>
      </c>
      <c r="D33" s="13">
        <v>50400</v>
      </c>
    </row>
    <row r="34" spans="1:4" ht="15" customHeight="1" x14ac:dyDescent="0.25">
      <c r="A34" s="12" t="s">
        <v>44</v>
      </c>
      <c r="B34" s="13">
        <v>118800</v>
      </c>
      <c r="C34" s="13">
        <v>118800</v>
      </c>
      <c r="D34" s="13">
        <v>118800</v>
      </c>
    </row>
    <row r="35" spans="1:4" ht="19.5" customHeight="1" x14ac:dyDescent="0.25">
      <c r="A35" s="15" t="s">
        <v>46</v>
      </c>
      <c r="B35" s="16">
        <f>SUM(B6:B34)</f>
        <v>3337200</v>
      </c>
      <c r="C35" s="16">
        <f>SUM(C6:C34)</f>
        <v>3351600</v>
      </c>
      <c r="D35" s="16">
        <f>SUM(D6:D34)</f>
        <v>3355200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M37" sqref="M37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7.28515625" style="2" hidden="1" customWidth="1"/>
    <col min="11" max="12" width="16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65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45" customHeight="1" x14ac:dyDescent="0.25">
      <c r="A3" s="102" t="s">
        <v>347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37"/>
      <c r="D4" s="37" t="s">
        <v>7</v>
      </c>
      <c r="E4" s="7" t="s">
        <v>68</v>
      </c>
      <c r="F4" s="7" t="s">
        <v>69</v>
      </c>
      <c r="G4" s="7" t="s">
        <v>70</v>
      </c>
      <c r="H4" s="7" t="s">
        <v>67</v>
      </c>
      <c r="I4" s="8" t="s">
        <v>92</v>
      </c>
      <c r="J4" s="9">
        <f>B38</f>
        <v>10762784997</v>
      </c>
      <c r="K4" s="9">
        <f t="shared" ref="K4:L4" si="0">C38</f>
        <v>9184427978</v>
      </c>
      <c r="L4" s="9">
        <f t="shared" si="0"/>
        <v>9184427978</v>
      </c>
    </row>
    <row r="5" spans="1:12" ht="48.75" customHeight="1" x14ac:dyDescent="0.25">
      <c r="A5" s="38" t="s">
        <v>10</v>
      </c>
      <c r="B5" s="38" t="s">
        <v>11</v>
      </c>
      <c r="C5" s="38" t="s">
        <v>12</v>
      </c>
      <c r="D5" s="38" t="s">
        <v>13</v>
      </c>
      <c r="E5" s="2" t="s">
        <v>68</v>
      </c>
      <c r="F5" s="2" t="s">
        <v>69</v>
      </c>
      <c r="G5" s="2" t="s">
        <v>70</v>
      </c>
      <c r="H5" s="2" t="s">
        <v>67</v>
      </c>
      <c r="I5" s="2" t="s">
        <v>92</v>
      </c>
      <c r="J5" s="19">
        <v>10762784997</v>
      </c>
      <c r="K5" s="19">
        <v>9184427978</v>
      </c>
      <c r="L5" s="19">
        <v>9184427978</v>
      </c>
    </row>
    <row r="6" spans="1:12" ht="15" customHeight="1" x14ac:dyDescent="0.25">
      <c r="A6" s="39" t="s">
        <v>14</v>
      </c>
      <c r="B6" s="40">
        <v>3592915834</v>
      </c>
      <c r="C6" s="41">
        <v>3221270943</v>
      </c>
      <c r="D6" s="41">
        <v>3221270943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39" t="s">
        <v>15</v>
      </c>
      <c r="B7" s="40">
        <v>522796262</v>
      </c>
      <c r="C7" s="41">
        <v>467614593</v>
      </c>
      <c r="D7" s="41">
        <v>467614593</v>
      </c>
    </row>
    <row r="8" spans="1:12" ht="15" customHeight="1" x14ac:dyDescent="0.25">
      <c r="A8" s="39" t="s">
        <v>16</v>
      </c>
      <c r="B8" s="40">
        <v>409171436</v>
      </c>
      <c r="C8" s="41">
        <v>363767317</v>
      </c>
      <c r="D8" s="41">
        <v>363767317</v>
      </c>
    </row>
    <row r="9" spans="1:12" ht="15" customHeight="1" x14ac:dyDescent="0.25">
      <c r="A9" s="39" t="s">
        <v>17</v>
      </c>
      <c r="B9" s="40">
        <v>131923088</v>
      </c>
      <c r="C9" s="41">
        <v>118018721</v>
      </c>
      <c r="D9" s="41">
        <v>118018721</v>
      </c>
    </row>
    <row r="10" spans="1:12" ht="15" customHeight="1" x14ac:dyDescent="0.25">
      <c r="A10" s="39" t="s">
        <v>18</v>
      </c>
      <c r="B10" s="40">
        <v>106161347</v>
      </c>
      <c r="C10" s="41">
        <v>94939884</v>
      </c>
      <c r="D10" s="41">
        <v>94939884</v>
      </c>
    </row>
    <row r="11" spans="1:12" ht="15" customHeight="1" x14ac:dyDescent="0.25">
      <c r="A11" s="39" t="s">
        <v>19</v>
      </c>
      <c r="B11" s="40">
        <v>150545374</v>
      </c>
      <c r="C11" s="41">
        <v>134644606</v>
      </c>
      <c r="D11" s="41">
        <v>134644606</v>
      </c>
    </row>
    <row r="12" spans="1:12" ht="15" customHeight="1" x14ac:dyDescent="0.25">
      <c r="A12" s="39" t="s">
        <v>20</v>
      </c>
      <c r="B12" s="40">
        <v>754254821</v>
      </c>
      <c r="C12" s="41">
        <v>673923798</v>
      </c>
      <c r="D12" s="41">
        <v>673923798</v>
      </c>
    </row>
    <row r="13" spans="1:12" ht="15" customHeight="1" x14ac:dyDescent="0.25">
      <c r="A13" s="39" t="s">
        <v>21</v>
      </c>
      <c r="B13" s="40">
        <v>172638433</v>
      </c>
      <c r="C13" s="41">
        <v>154468834</v>
      </c>
      <c r="D13" s="41">
        <v>154468834</v>
      </c>
    </row>
    <row r="14" spans="1:12" ht="15" customHeight="1" x14ac:dyDescent="0.25">
      <c r="A14" s="39" t="s">
        <v>22</v>
      </c>
      <c r="B14" s="40">
        <v>104555653</v>
      </c>
      <c r="C14" s="41">
        <v>93469562</v>
      </c>
      <c r="D14" s="41">
        <v>93469562</v>
      </c>
    </row>
    <row r="15" spans="1:12" ht="15" customHeight="1" x14ac:dyDescent="0.25">
      <c r="A15" s="39" t="s">
        <v>23</v>
      </c>
      <c r="B15" s="40">
        <v>156106856</v>
      </c>
      <c r="C15" s="41">
        <v>139735074</v>
      </c>
      <c r="D15" s="41">
        <v>139735074</v>
      </c>
    </row>
    <row r="16" spans="1:12" ht="15" customHeight="1" x14ac:dyDescent="0.25">
      <c r="A16" s="39" t="s">
        <v>24</v>
      </c>
      <c r="B16" s="40">
        <v>442170991</v>
      </c>
      <c r="C16" s="41">
        <v>395864856</v>
      </c>
      <c r="D16" s="41">
        <v>395864856</v>
      </c>
    </row>
    <row r="17" spans="1:4" ht="15" customHeight="1" x14ac:dyDescent="0.25">
      <c r="A17" s="39" t="s">
        <v>25</v>
      </c>
      <c r="B17" s="40">
        <v>77147356</v>
      </c>
      <c r="C17" s="41">
        <v>68869626</v>
      </c>
      <c r="D17" s="41">
        <v>68869626</v>
      </c>
    </row>
    <row r="18" spans="1:4" ht="15" customHeight="1" x14ac:dyDescent="0.25">
      <c r="A18" s="39" t="s">
        <v>26</v>
      </c>
      <c r="B18" s="40">
        <v>261844492</v>
      </c>
      <c r="C18" s="41">
        <v>234069359</v>
      </c>
      <c r="D18" s="41">
        <v>234069359</v>
      </c>
    </row>
    <row r="19" spans="1:4" ht="15" customHeight="1" x14ac:dyDescent="0.25">
      <c r="A19" s="39" t="s">
        <v>27</v>
      </c>
      <c r="B19" s="40">
        <v>108844405</v>
      </c>
      <c r="C19" s="41">
        <v>97239395</v>
      </c>
      <c r="D19" s="41">
        <v>97239395</v>
      </c>
    </row>
    <row r="20" spans="1:4" ht="15" customHeight="1" x14ac:dyDescent="0.25">
      <c r="A20" s="39" t="s">
        <v>28</v>
      </c>
      <c r="B20" s="40">
        <v>247558586</v>
      </c>
      <c r="C20" s="41">
        <v>221154757</v>
      </c>
      <c r="D20" s="41">
        <v>221154757</v>
      </c>
    </row>
    <row r="21" spans="1:4" ht="15" customHeight="1" x14ac:dyDescent="0.25">
      <c r="A21" s="39" t="s">
        <v>29</v>
      </c>
      <c r="B21" s="40">
        <v>108528779</v>
      </c>
      <c r="C21" s="41">
        <v>97309993</v>
      </c>
      <c r="D21" s="41">
        <v>97309993</v>
      </c>
    </row>
    <row r="22" spans="1:4" ht="15" customHeight="1" x14ac:dyDescent="0.25">
      <c r="A22" s="39" t="s">
        <v>30</v>
      </c>
      <c r="B22" s="40">
        <v>240595888</v>
      </c>
      <c r="C22" s="41">
        <v>215633619</v>
      </c>
      <c r="D22" s="41">
        <v>215633619</v>
      </c>
    </row>
    <row r="23" spans="1:4" ht="15" customHeight="1" x14ac:dyDescent="0.25">
      <c r="A23" s="39" t="s">
        <v>31</v>
      </c>
      <c r="B23" s="40">
        <v>182810687</v>
      </c>
      <c r="C23" s="41">
        <v>163100621</v>
      </c>
      <c r="D23" s="41">
        <v>163100621</v>
      </c>
    </row>
    <row r="24" spans="1:4" ht="15" customHeight="1" x14ac:dyDescent="0.25">
      <c r="A24" s="39" t="s">
        <v>32</v>
      </c>
      <c r="B24" s="40">
        <v>132772774</v>
      </c>
      <c r="C24" s="41">
        <v>118950752</v>
      </c>
      <c r="D24" s="41">
        <v>118950752</v>
      </c>
    </row>
    <row r="25" spans="1:4" ht="15" customHeight="1" x14ac:dyDescent="0.25">
      <c r="A25" s="39" t="s">
        <v>33</v>
      </c>
      <c r="B25" s="40">
        <v>103088262</v>
      </c>
      <c r="C25" s="41">
        <v>92106277</v>
      </c>
      <c r="D25" s="41">
        <v>92106277</v>
      </c>
    </row>
    <row r="26" spans="1:4" ht="15" customHeight="1" x14ac:dyDescent="0.25">
      <c r="A26" s="39" t="s">
        <v>34</v>
      </c>
      <c r="B26" s="40">
        <v>118584428</v>
      </c>
      <c r="C26" s="41">
        <v>105786495</v>
      </c>
      <c r="D26" s="41">
        <v>105786495</v>
      </c>
    </row>
    <row r="27" spans="1:4" ht="15" customHeight="1" x14ac:dyDescent="0.25">
      <c r="A27" s="39" t="s">
        <v>35</v>
      </c>
      <c r="B27" s="40">
        <v>213082284</v>
      </c>
      <c r="C27" s="41">
        <v>190749612</v>
      </c>
      <c r="D27" s="41">
        <v>190749612</v>
      </c>
    </row>
    <row r="28" spans="1:4" ht="15" customHeight="1" x14ac:dyDescent="0.25">
      <c r="A28" s="39" t="s">
        <v>36</v>
      </c>
      <c r="B28" s="40">
        <v>256267326</v>
      </c>
      <c r="C28" s="41">
        <v>229611260</v>
      </c>
      <c r="D28" s="41">
        <v>229611260</v>
      </c>
    </row>
    <row r="29" spans="1:4" ht="15" customHeight="1" x14ac:dyDescent="0.25">
      <c r="A29" s="39" t="s">
        <v>37</v>
      </c>
      <c r="B29" s="40">
        <v>352218002</v>
      </c>
      <c r="C29" s="41">
        <v>314972683</v>
      </c>
      <c r="D29" s="41">
        <v>314972683</v>
      </c>
    </row>
    <row r="30" spans="1:4" ht="15" customHeight="1" x14ac:dyDescent="0.25">
      <c r="A30" s="39" t="s">
        <v>38</v>
      </c>
      <c r="B30" s="40">
        <v>66826860</v>
      </c>
      <c r="C30" s="41">
        <v>59689925</v>
      </c>
      <c r="D30" s="41">
        <v>59689925</v>
      </c>
    </row>
    <row r="31" spans="1:4" ht="15" customHeight="1" x14ac:dyDescent="0.25">
      <c r="A31" s="39" t="s">
        <v>39</v>
      </c>
      <c r="B31" s="40">
        <v>126014644</v>
      </c>
      <c r="C31" s="41">
        <v>112464146</v>
      </c>
      <c r="D31" s="41">
        <v>112464146</v>
      </c>
    </row>
    <row r="32" spans="1:4" ht="15" customHeight="1" x14ac:dyDescent="0.25">
      <c r="A32" s="39" t="s">
        <v>40</v>
      </c>
      <c r="B32" s="40">
        <v>291325943</v>
      </c>
      <c r="C32" s="41">
        <v>260604175</v>
      </c>
      <c r="D32" s="41">
        <v>260604175</v>
      </c>
    </row>
    <row r="33" spans="1:4" ht="15" customHeight="1" x14ac:dyDescent="0.25">
      <c r="A33" s="39" t="s">
        <v>41</v>
      </c>
      <c r="B33" s="40">
        <v>117713096</v>
      </c>
      <c r="C33" s="41">
        <v>105542422</v>
      </c>
      <c r="D33" s="41">
        <v>105542422</v>
      </c>
    </row>
    <row r="34" spans="1:4" ht="15" customHeight="1" x14ac:dyDescent="0.25">
      <c r="A34" s="39" t="s">
        <v>42</v>
      </c>
      <c r="B34" s="40">
        <v>178553903</v>
      </c>
      <c r="C34" s="41">
        <v>159590757</v>
      </c>
      <c r="D34" s="41">
        <v>159590757</v>
      </c>
    </row>
    <row r="35" spans="1:4" ht="15" customHeight="1" x14ac:dyDescent="0.25">
      <c r="A35" s="39" t="s">
        <v>43</v>
      </c>
      <c r="B35" s="40">
        <v>214935686</v>
      </c>
      <c r="C35" s="41">
        <v>192519245</v>
      </c>
      <c r="D35" s="41">
        <v>192519245</v>
      </c>
    </row>
    <row r="36" spans="1:4" ht="15" customHeight="1" x14ac:dyDescent="0.25">
      <c r="A36" s="39" t="s">
        <v>44</v>
      </c>
      <c r="B36" s="40">
        <v>320994305</v>
      </c>
      <c r="C36" s="41">
        <v>286744671</v>
      </c>
      <c r="D36" s="41">
        <v>286744671</v>
      </c>
    </row>
    <row r="37" spans="1:4" ht="15" customHeight="1" x14ac:dyDescent="0.25">
      <c r="A37" s="39" t="s">
        <v>45</v>
      </c>
      <c r="B37" s="40">
        <v>499837196</v>
      </c>
      <c r="C37" s="41">
        <v>0</v>
      </c>
      <c r="D37" s="41">
        <v>0</v>
      </c>
    </row>
    <row r="38" spans="1:4" ht="19.5" customHeight="1" x14ac:dyDescent="0.25">
      <c r="A38" s="15" t="s">
        <v>46</v>
      </c>
      <c r="B38" s="16">
        <f>SUM(B6:B37)</f>
        <v>10762784997</v>
      </c>
      <c r="C38" s="16">
        <f>SUM(C6:C37)</f>
        <v>9184427978</v>
      </c>
      <c r="D38" s="16">
        <f>SUM(D6:D37)</f>
        <v>9184427978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249977111117893"/>
    <pageSetUpPr fitToPage="1"/>
  </sheetPr>
  <dimension ref="A1:L14"/>
  <sheetViews>
    <sheetView view="pageBreakPreview" zoomScale="115" zoomScaleNormal="100" zoomScaleSheetLayoutView="115" workbookViewId="0">
      <selection activeCell="Q13" sqref="Q13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5.5703125" style="2" hidden="1" customWidth="1"/>
    <col min="11" max="11" width="12.85546875" style="2" hidden="1" customWidth="1"/>
    <col min="12" max="12" width="13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107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8.15" customHeight="1" x14ac:dyDescent="0.25">
      <c r="A3" s="102" t="s">
        <v>243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108</v>
      </c>
      <c r="F4" s="7" t="s">
        <v>57</v>
      </c>
      <c r="G4" s="7" t="s">
        <v>96</v>
      </c>
      <c r="H4" s="7" t="s">
        <v>112</v>
      </c>
      <c r="I4" s="8" t="s">
        <v>104</v>
      </c>
      <c r="J4" s="9">
        <f>B9</f>
        <v>15000000</v>
      </c>
      <c r="K4" s="9">
        <f>C9</f>
        <v>15000000</v>
      </c>
      <c r="L4" s="9">
        <f>D9</f>
        <v>15000000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15000000</v>
      </c>
      <c r="K5" s="19">
        <v>15000000</v>
      </c>
      <c r="L5" s="19">
        <v>15000000</v>
      </c>
    </row>
    <row r="6" spans="1:12" ht="15" customHeight="1" x14ac:dyDescent="0.25">
      <c r="A6" s="12" t="s">
        <v>14</v>
      </c>
      <c r="B6" s="13">
        <v>2929804</v>
      </c>
      <c r="C6" s="13">
        <v>2929804</v>
      </c>
      <c r="D6" s="13">
        <v>2929804</v>
      </c>
      <c r="J6" s="19">
        <f>J5-J4</f>
        <v>0</v>
      </c>
      <c r="K6" s="19">
        <f t="shared" ref="K6:L6" si="0">K5-K4</f>
        <v>0</v>
      </c>
      <c r="L6" s="19">
        <f t="shared" si="0"/>
        <v>0</v>
      </c>
    </row>
    <row r="7" spans="1:12" ht="15" customHeight="1" x14ac:dyDescent="0.25">
      <c r="A7" s="12" t="s">
        <v>20</v>
      </c>
      <c r="B7" s="13">
        <v>9094584</v>
      </c>
      <c r="C7" s="13">
        <v>9094584</v>
      </c>
      <c r="D7" s="13">
        <v>9094584</v>
      </c>
    </row>
    <row r="8" spans="1:12" ht="15" customHeight="1" x14ac:dyDescent="0.25">
      <c r="A8" s="12" t="s">
        <v>37</v>
      </c>
      <c r="B8" s="13">
        <v>2975612</v>
      </c>
      <c r="C8" s="13">
        <v>2975612</v>
      </c>
      <c r="D8" s="13">
        <v>2975612</v>
      </c>
    </row>
    <row r="9" spans="1:12" ht="15" customHeight="1" x14ac:dyDescent="0.25">
      <c r="A9" s="15" t="s">
        <v>46</v>
      </c>
      <c r="B9" s="16">
        <f>SUM(B6:B8)</f>
        <v>15000000</v>
      </c>
      <c r="C9" s="16">
        <f>SUM(C6:C8)</f>
        <v>15000000</v>
      </c>
      <c r="D9" s="16">
        <f>SUM(D6:D8)</f>
        <v>15000000</v>
      </c>
    </row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4.2851562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4.5703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66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3.6" customHeight="1" x14ac:dyDescent="0.25">
      <c r="A3" s="102" t="s">
        <v>264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72</v>
      </c>
      <c r="G4" s="7" t="s">
        <v>57</v>
      </c>
      <c r="H4" s="7" t="s">
        <v>71</v>
      </c>
      <c r="I4" s="8">
        <v>530</v>
      </c>
      <c r="J4" s="9">
        <f>B37</f>
        <v>145428681</v>
      </c>
      <c r="K4" s="9">
        <f t="shared" ref="K4" si="0">C37</f>
        <v>145428681</v>
      </c>
      <c r="L4" s="9">
        <f>D37</f>
        <v>145428681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68</v>
      </c>
      <c r="F5" s="2" t="s">
        <v>72</v>
      </c>
      <c r="G5" s="2" t="s">
        <v>57</v>
      </c>
      <c r="H5" s="2" t="s">
        <v>71</v>
      </c>
      <c r="I5" s="2" t="s">
        <v>92</v>
      </c>
      <c r="J5" s="2">
        <v>145428681</v>
      </c>
      <c r="K5" s="2">
        <v>145428681</v>
      </c>
      <c r="L5" s="2">
        <v>145428681</v>
      </c>
    </row>
    <row r="6" spans="1:12" ht="15" customHeight="1" x14ac:dyDescent="0.25">
      <c r="A6" s="12" t="s">
        <v>14</v>
      </c>
      <c r="B6" s="13">
        <v>77561138</v>
      </c>
      <c r="C6" s="13">
        <v>77561138</v>
      </c>
      <c r="D6" s="13">
        <v>77561138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8417358</v>
      </c>
      <c r="C7" s="13">
        <v>8417358</v>
      </c>
      <c r="D7" s="13">
        <v>8417358</v>
      </c>
    </row>
    <row r="8" spans="1:12" ht="15" customHeight="1" x14ac:dyDescent="0.25">
      <c r="A8" s="12" t="s">
        <v>16</v>
      </c>
      <c r="B8" s="13">
        <v>3981284</v>
      </c>
      <c r="C8" s="13">
        <v>3981284</v>
      </c>
      <c r="D8" s="13">
        <v>3981284</v>
      </c>
    </row>
    <row r="9" spans="1:12" ht="15" customHeight="1" x14ac:dyDescent="0.25">
      <c r="A9" s="12" t="s">
        <v>17</v>
      </c>
      <c r="B9" s="13">
        <v>2133130</v>
      </c>
      <c r="C9" s="13">
        <v>2133130</v>
      </c>
      <c r="D9" s="13">
        <v>2133130</v>
      </c>
    </row>
    <row r="10" spans="1:12" ht="15" customHeight="1" x14ac:dyDescent="0.25">
      <c r="A10" s="12" t="s">
        <v>18</v>
      </c>
      <c r="B10" s="13">
        <v>1274804</v>
      </c>
      <c r="C10" s="13">
        <v>1274804</v>
      </c>
      <c r="D10" s="13">
        <v>1274804</v>
      </c>
    </row>
    <row r="11" spans="1:12" ht="15" customHeight="1" x14ac:dyDescent="0.25">
      <c r="A11" s="12" t="s">
        <v>19</v>
      </c>
      <c r="B11" s="13">
        <v>949939</v>
      </c>
      <c r="C11" s="13">
        <v>949939</v>
      </c>
      <c r="D11" s="13">
        <v>949939</v>
      </c>
    </row>
    <row r="12" spans="1:12" ht="15" customHeight="1" x14ac:dyDescent="0.25">
      <c r="A12" s="12" t="s">
        <v>20</v>
      </c>
      <c r="B12" s="13">
        <v>5967871</v>
      </c>
      <c r="C12" s="13">
        <v>5967871</v>
      </c>
      <c r="D12" s="13">
        <v>5967871</v>
      </c>
    </row>
    <row r="13" spans="1:12" ht="15" customHeight="1" x14ac:dyDescent="0.25">
      <c r="A13" s="12" t="s">
        <v>21</v>
      </c>
      <c r="B13" s="13">
        <v>1620494</v>
      </c>
      <c r="C13" s="13">
        <v>1620494</v>
      </c>
      <c r="D13" s="13">
        <v>1620494</v>
      </c>
    </row>
    <row r="14" spans="1:12" ht="15" customHeight="1" x14ac:dyDescent="0.25">
      <c r="A14" s="12" t="s">
        <v>22</v>
      </c>
      <c r="B14" s="14">
        <v>642015</v>
      </c>
      <c r="C14" s="13">
        <v>642015</v>
      </c>
      <c r="D14" s="13">
        <v>642015</v>
      </c>
    </row>
    <row r="15" spans="1:12" ht="15" customHeight="1" x14ac:dyDescent="0.25">
      <c r="A15" s="12" t="s">
        <v>23</v>
      </c>
      <c r="B15" s="13">
        <v>1479905</v>
      </c>
      <c r="C15" s="13">
        <v>1479905</v>
      </c>
      <c r="D15" s="13">
        <v>1479905</v>
      </c>
    </row>
    <row r="16" spans="1:12" ht="15" customHeight="1" x14ac:dyDescent="0.25">
      <c r="A16" s="12" t="s">
        <v>24</v>
      </c>
      <c r="B16" s="13">
        <v>6598092</v>
      </c>
      <c r="C16" s="13">
        <v>6598092</v>
      </c>
      <c r="D16" s="13">
        <v>6598092</v>
      </c>
    </row>
    <row r="17" spans="1:4" ht="15" customHeight="1" x14ac:dyDescent="0.25">
      <c r="A17" s="12" t="s">
        <v>25</v>
      </c>
      <c r="B17" s="13">
        <v>382637</v>
      </c>
      <c r="C17" s="13">
        <v>382637</v>
      </c>
      <c r="D17" s="13">
        <v>382637</v>
      </c>
    </row>
    <row r="18" spans="1:4" ht="15" customHeight="1" x14ac:dyDescent="0.25">
      <c r="A18" s="12" t="s">
        <v>26</v>
      </c>
      <c r="B18" s="13">
        <v>2372429</v>
      </c>
      <c r="C18" s="13">
        <v>2372429</v>
      </c>
      <c r="D18" s="13">
        <v>2372429</v>
      </c>
    </row>
    <row r="19" spans="1:4" ht="15" customHeight="1" x14ac:dyDescent="0.25">
      <c r="A19" s="12" t="s">
        <v>27</v>
      </c>
      <c r="B19" s="13">
        <v>1344054</v>
      </c>
      <c r="C19" s="13">
        <v>1344054</v>
      </c>
      <c r="D19" s="13">
        <v>1344054</v>
      </c>
    </row>
    <row r="20" spans="1:4" ht="15" customHeight="1" x14ac:dyDescent="0.25">
      <c r="A20" s="12" t="s">
        <v>28</v>
      </c>
      <c r="B20" s="13">
        <v>2820693</v>
      </c>
      <c r="C20" s="13">
        <v>2820693</v>
      </c>
      <c r="D20" s="13">
        <v>2820693</v>
      </c>
    </row>
    <row r="21" spans="1:4" ht="15" customHeight="1" x14ac:dyDescent="0.25">
      <c r="A21" s="12" t="s">
        <v>29</v>
      </c>
      <c r="B21" s="13">
        <v>867418</v>
      </c>
      <c r="C21" s="13">
        <v>867418</v>
      </c>
      <c r="D21" s="13">
        <v>867418</v>
      </c>
    </row>
    <row r="22" spans="1:4" ht="15" customHeight="1" x14ac:dyDescent="0.25">
      <c r="A22" s="12" t="s">
        <v>30</v>
      </c>
      <c r="B22" s="13">
        <v>2003010</v>
      </c>
      <c r="C22" s="13">
        <v>2003010</v>
      </c>
      <c r="D22" s="13">
        <v>2003010</v>
      </c>
    </row>
    <row r="23" spans="1:4" ht="15" customHeight="1" x14ac:dyDescent="0.25">
      <c r="A23" s="12" t="s">
        <v>31</v>
      </c>
      <c r="B23" s="13">
        <v>1131110</v>
      </c>
      <c r="C23" s="13">
        <v>1131110</v>
      </c>
      <c r="D23" s="13">
        <v>1131110</v>
      </c>
    </row>
    <row r="24" spans="1:4" ht="15" customHeight="1" x14ac:dyDescent="0.25">
      <c r="A24" s="12" t="s">
        <v>32</v>
      </c>
      <c r="B24" s="13">
        <v>788296</v>
      </c>
      <c r="C24" s="13">
        <v>788296</v>
      </c>
      <c r="D24" s="13">
        <v>788296</v>
      </c>
    </row>
    <row r="25" spans="1:4" ht="15" customHeight="1" x14ac:dyDescent="0.25">
      <c r="A25" s="12" t="s">
        <v>33</v>
      </c>
      <c r="B25" s="13">
        <v>702193</v>
      </c>
      <c r="C25" s="13">
        <v>702193</v>
      </c>
      <c r="D25" s="13">
        <v>702193</v>
      </c>
    </row>
    <row r="26" spans="1:4" ht="15" customHeight="1" x14ac:dyDescent="0.25">
      <c r="A26" s="12" t="s">
        <v>34</v>
      </c>
      <c r="B26" s="13">
        <v>781408</v>
      </c>
      <c r="C26" s="13">
        <v>781408</v>
      </c>
      <c r="D26" s="13">
        <v>781408</v>
      </c>
    </row>
    <row r="27" spans="1:4" ht="15" customHeight="1" x14ac:dyDescent="0.25">
      <c r="A27" s="12" t="s">
        <v>35</v>
      </c>
      <c r="B27" s="13">
        <v>1604958</v>
      </c>
      <c r="C27" s="13">
        <v>1604958</v>
      </c>
      <c r="D27" s="13">
        <v>1604958</v>
      </c>
    </row>
    <row r="28" spans="1:4" ht="15" customHeight="1" x14ac:dyDescent="0.25">
      <c r="A28" s="12" t="s">
        <v>36</v>
      </c>
      <c r="B28" s="13">
        <v>2422459</v>
      </c>
      <c r="C28" s="13">
        <v>2422459</v>
      </c>
      <c r="D28" s="13">
        <v>2422459</v>
      </c>
    </row>
    <row r="29" spans="1:4" ht="15" customHeight="1" x14ac:dyDescent="0.25">
      <c r="A29" s="12" t="s">
        <v>37</v>
      </c>
      <c r="B29" s="13">
        <v>4723065</v>
      </c>
      <c r="C29" s="13">
        <v>4723065</v>
      </c>
      <c r="D29" s="13">
        <v>4723065</v>
      </c>
    </row>
    <row r="30" spans="1:4" ht="15" customHeight="1" x14ac:dyDescent="0.25">
      <c r="A30" s="12" t="s">
        <v>38</v>
      </c>
      <c r="B30" s="13">
        <v>404524</v>
      </c>
      <c r="C30" s="13">
        <v>404524</v>
      </c>
      <c r="D30" s="13">
        <v>404524</v>
      </c>
    </row>
    <row r="31" spans="1:4" ht="15" customHeight="1" x14ac:dyDescent="0.25">
      <c r="A31" s="12" t="s">
        <v>39</v>
      </c>
      <c r="B31" s="13">
        <v>1117623</v>
      </c>
      <c r="C31" s="13">
        <v>1117623</v>
      </c>
      <c r="D31" s="13">
        <v>1117623</v>
      </c>
    </row>
    <row r="32" spans="1:4" ht="15" customHeight="1" x14ac:dyDescent="0.25">
      <c r="A32" s="12" t="s">
        <v>40</v>
      </c>
      <c r="B32" s="13">
        <v>2718643</v>
      </c>
      <c r="C32" s="13">
        <v>2718643</v>
      </c>
      <c r="D32" s="13">
        <v>2718643</v>
      </c>
    </row>
    <row r="33" spans="1:4" ht="15" customHeight="1" x14ac:dyDescent="0.25">
      <c r="A33" s="12" t="s">
        <v>41</v>
      </c>
      <c r="B33" s="13">
        <v>1210205</v>
      </c>
      <c r="C33" s="13">
        <v>1210205</v>
      </c>
      <c r="D33" s="13">
        <v>1210205</v>
      </c>
    </row>
    <row r="34" spans="1:4" ht="15" customHeight="1" x14ac:dyDescent="0.25">
      <c r="A34" s="12" t="s">
        <v>42</v>
      </c>
      <c r="B34" s="13">
        <v>2024736</v>
      </c>
      <c r="C34" s="13">
        <v>2024736</v>
      </c>
      <c r="D34" s="13">
        <v>2024736</v>
      </c>
    </row>
    <row r="35" spans="1:4" ht="15" customHeight="1" x14ac:dyDescent="0.25">
      <c r="A35" s="12" t="s">
        <v>43</v>
      </c>
      <c r="B35" s="13">
        <v>1794865</v>
      </c>
      <c r="C35" s="13">
        <v>1794865</v>
      </c>
      <c r="D35" s="13">
        <v>1794865</v>
      </c>
    </row>
    <row r="36" spans="1:4" ht="15" customHeight="1" x14ac:dyDescent="0.25">
      <c r="A36" s="12" t="s">
        <v>44</v>
      </c>
      <c r="B36" s="13">
        <v>3588325</v>
      </c>
      <c r="C36" s="13">
        <v>3588325</v>
      </c>
      <c r="D36" s="13">
        <v>3588325</v>
      </c>
    </row>
    <row r="37" spans="1:4" ht="19.5" customHeight="1" x14ac:dyDescent="0.25">
      <c r="A37" s="15" t="s">
        <v>46</v>
      </c>
      <c r="B37" s="16">
        <f>SUM(B6:B36)</f>
        <v>145428681</v>
      </c>
      <c r="C37" s="16">
        <f>SUM(C6:C36)</f>
        <v>145428681</v>
      </c>
      <c r="D37" s="16">
        <f>SUM(D6:D36)</f>
        <v>145428681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theme="0" tint="-0.249977111117893"/>
    <pageSetUpPr fitToPage="1"/>
  </sheetPr>
  <dimension ref="A1:L30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2.42578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55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40.9" customHeight="1" x14ac:dyDescent="0.25">
      <c r="A3" s="107" t="s">
        <v>93</v>
      </c>
      <c r="B3" s="107"/>
      <c r="C3" s="107"/>
      <c r="D3" s="107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8</v>
      </c>
      <c r="F4" s="7">
        <v>14</v>
      </c>
      <c r="G4" s="7" t="s">
        <v>9</v>
      </c>
      <c r="H4" s="7" t="s">
        <v>54</v>
      </c>
      <c r="I4" s="8">
        <v>530</v>
      </c>
      <c r="J4" s="9">
        <f>B30</f>
        <v>26780000</v>
      </c>
      <c r="K4" s="9">
        <f t="shared" ref="K4:L4" si="0">C30</f>
        <v>26780000</v>
      </c>
      <c r="L4" s="9">
        <f t="shared" si="0"/>
        <v>26780000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8</v>
      </c>
      <c r="F5" s="2" t="s">
        <v>110</v>
      </c>
      <c r="G5" s="2" t="s">
        <v>9</v>
      </c>
      <c r="H5" s="2" t="s">
        <v>54</v>
      </c>
      <c r="I5" s="2" t="s">
        <v>92</v>
      </c>
      <c r="J5" s="18">
        <v>26780000</v>
      </c>
      <c r="K5" s="18">
        <v>26780000</v>
      </c>
      <c r="L5" s="18">
        <v>26780000</v>
      </c>
    </row>
    <row r="6" spans="1:12" ht="15" customHeight="1" x14ac:dyDescent="0.25">
      <c r="A6" s="12" t="s">
        <v>19</v>
      </c>
      <c r="B6" s="13">
        <v>920000</v>
      </c>
      <c r="C6" s="13">
        <v>920000</v>
      </c>
      <c r="D6" s="13">
        <v>920000</v>
      </c>
    </row>
    <row r="7" spans="1:12" ht="15" customHeight="1" x14ac:dyDescent="0.25">
      <c r="A7" s="12" t="s">
        <v>20</v>
      </c>
      <c r="B7" s="13">
        <v>3118000</v>
      </c>
      <c r="C7" s="13">
        <v>3118000</v>
      </c>
      <c r="D7" s="13">
        <v>3118000</v>
      </c>
    </row>
    <row r="8" spans="1:12" ht="15" customHeight="1" x14ac:dyDescent="0.25">
      <c r="A8" s="12" t="s">
        <v>21</v>
      </c>
      <c r="B8" s="13">
        <v>949000</v>
      </c>
      <c r="C8" s="13">
        <v>949000</v>
      </c>
      <c r="D8" s="13">
        <v>949000</v>
      </c>
    </row>
    <row r="9" spans="1:12" ht="15" customHeight="1" x14ac:dyDescent="0.25">
      <c r="A9" s="12" t="s">
        <v>22</v>
      </c>
      <c r="B9" s="14">
        <v>496000</v>
      </c>
      <c r="C9" s="14">
        <v>496000</v>
      </c>
      <c r="D9" s="14">
        <v>496000</v>
      </c>
    </row>
    <row r="10" spans="1:12" ht="15" customHeight="1" x14ac:dyDescent="0.25">
      <c r="A10" s="12" t="s">
        <v>23</v>
      </c>
      <c r="B10" s="13">
        <v>809000</v>
      </c>
      <c r="C10" s="13">
        <v>809000</v>
      </c>
      <c r="D10" s="13">
        <v>809000</v>
      </c>
    </row>
    <row r="11" spans="1:12" ht="15" customHeight="1" x14ac:dyDescent="0.25">
      <c r="A11" s="12" t="s">
        <v>24</v>
      </c>
      <c r="B11" s="13">
        <v>2775000</v>
      </c>
      <c r="C11" s="13">
        <v>2775000</v>
      </c>
      <c r="D11" s="13">
        <v>2775000</v>
      </c>
    </row>
    <row r="12" spans="1:12" ht="15" customHeight="1" x14ac:dyDescent="0.25">
      <c r="A12" s="12" t="s">
        <v>25</v>
      </c>
      <c r="B12" s="13">
        <v>326000</v>
      </c>
      <c r="C12" s="13">
        <v>326000</v>
      </c>
      <c r="D12" s="13">
        <v>326000</v>
      </c>
    </row>
    <row r="13" spans="1:12" ht="15" customHeight="1" x14ac:dyDescent="0.25">
      <c r="A13" s="12" t="s">
        <v>27</v>
      </c>
      <c r="B13" s="13">
        <v>580000</v>
      </c>
      <c r="C13" s="13">
        <v>580000</v>
      </c>
      <c r="D13" s="13">
        <v>580000</v>
      </c>
    </row>
    <row r="14" spans="1:12" ht="15" customHeight="1" x14ac:dyDescent="0.25">
      <c r="A14" s="12" t="s">
        <v>28</v>
      </c>
      <c r="B14" s="13">
        <v>1515000</v>
      </c>
      <c r="C14" s="13">
        <v>1515000</v>
      </c>
      <c r="D14" s="13">
        <v>1515000</v>
      </c>
    </row>
    <row r="15" spans="1:12" ht="15" customHeight="1" x14ac:dyDescent="0.25">
      <c r="A15" s="12" t="s">
        <v>29</v>
      </c>
      <c r="B15" s="13">
        <v>859000</v>
      </c>
      <c r="C15" s="13">
        <v>859000</v>
      </c>
      <c r="D15" s="13">
        <v>859000</v>
      </c>
    </row>
    <row r="16" spans="1:12" ht="15" customHeight="1" x14ac:dyDescent="0.25">
      <c r="A16" s="12" t="s">
        <v>30</v>
      </c>
      <c r="B16" s="13">
        <v>1222000</v>
      </c>
      <c r="C16" s="13">
        <v>1222000</v>
      </c>
      <c r="D16" s="13">
        <v>1222000</v>
      </c>
    </row>
    <row r="17" spans="1:4" ht="15" customHeight="1" x14ac:dyDescent="0.25">
      <c r="A17" s="12" t="s">
        <v>31</v>
      </c>
      <c r="B17" s="13">
        <v>822000</v>
      </c>
      <c r="C17" s="13">
        <v>822000</v>
      </c>
      <c r="D17" s="13">
        <v>822000</v>
      </c>
    </row>
    <row r="18" spans="1:4" ht="15" customHeight="1" x14ac:dyDescent="0.25">
      <c r="A18" s="12" t="s">
        <v>32</v>
      </c>
      <c r="B18" s="13">
        <v>785000</v>
      </c>
      <c r="C18" s="13">
        <v>785000</v>
      </c>
      <c r="D18" s="13">
        <v>785000</v>
      </c>
    </row>
    <row r="19" spans="1:4" ht="15" customHeight="1" x14ac:dyDescent="0.25">
      <c r="A19" s="12" t="s">
        <v>33</v>
      </c>
      <c r="B19" s="13">
        <v>555000</v>
      </c>
      <c r="C19" s="13">
        <v>555000</v>
      </c>
      <c r="D19" s="13">
        <v>555000</v>
      </c>
    </row>
    <row r="20" spans="1:4" ht="15" customHeight="1" x14ac:dyDescent="0.25">
      <c r="A20" s="12" t="s">
        <v>34</v>
      </c>
      <c r="B20" s="13">
        <v>789000</v>
      </c>
      <c r="C20" s="13">
        <v>789000</v>
      </c>
      <c r="D20" s="13">
        <v>789000</v>
      </c>
    </row>
    <row r="21" spans="1:4" ht="15" customHeight="1" x14ac:dyDescent="0.25">
      <c r="A21" s="12" t="s">
        <v>35</v>
      </c>
      <c r="B21" s="13">
        <v>1278000</v>
      </c>
      <c r="C21" s="13">
        <v>1278000</v>
      </c>
      <c r="D21" s="13">
        <v>1278000</v>
      </c>
    </row>
    <row r="22" spans="1:4" ht="15" customHeight="1" x14ac:dyDescent="0.25">
      <c r="A22" s="12" t="s">
        <v>36</v>
      </c>
      <c r="B22" s="13">
        <v>1108000</v>
      </c>
      <c r="C22" s="13">
        <v>1108000</v>
      </c>
      <c r="D22" s="13">
        <v>1108000</v>
      </c>
    </row>
    <row r="23" spans="1:4" ht="15" customHeight="1" x14ac:dyDescent="0.25">
      <c r="A23" s="12" t="s">
        <v>37</v>
      </c>
      <c r="B23" s="13">
        <v>1813000</v>
      </c>
      <c r="C23" s="13">
        <v>1813000</v>
      </c>
      <c r="D23" s="13">
        <v>1813000</v>
      </c>
    </row>
    <row r="24" spans="1:4" ht="15" customHeight="1" x14ac:dyDescent="0.25">
      <c r="A24" s="12" t="s">
        <v>38</v>
      </c>
      <c r="B24" s="13">
        <v>307000</v>
      </c>
      <c r="C24" s="13">
        <v>307000</v>
      </c>
      <c r="D24" s="13">
        <v>307000</v>
      </c>
    </row>
    <row r="25" spans="1:4" ht="15" customHeight="1" x14ac:dyDescent="0.25">
      <c r="A25" s="12" t="s">
        <v>39</v>
      </c>
      <c r="B25" s="13">
        <v>705000</v>
      </c>
      <c r="C25" s="13">
        <v>705000</v>
      </c>
      <c r="D25" s="13">
        <v>705000</v>
      </c>
    </row>
    <row r="26" spans="1:4" ht="15" customHeight="1" x14ac:dyDescent="0.25">
      <c r="A26" s="12" t="s">
        <v>41</v>
      </c>
      <c r="B26" s="13">
        <v>728000</v>
      </c>
      <c r="C26" s="13">
        <v>728000</v>
      </c>
      <c r="D26" s="13">
        <v>728000</v>
      </c>
    </row>
    <row r="27" spans="1:4" ht="15" customHeight="1" x14ac:dyDescent="0.25">
      <c r="A27" s="12" t="s">
        <v>42</v>
      </c>
      <c r="B27" s="13">
        <v>1060000</v>
      </c>
      <c r="C27" s="13">
        <v>1060000</v>
      </c>
      <c r="D27" s="13">
        <v>1060000</v>
      </c>
    </row>
    <row r="28" spans="1:4" ht="15" customHeight="1" x14ac:dyDescent="0.25">
      <c r="A28" s="12" t="s">
        <v>43</v>
      </c>
      <c r="B28" s="13">
        <v>1629000</v>
      </c>
      <c r="C28" s="13">
        <v>1629000</v>
      </c>
      <c r="D28" s="13">
        <v>1629000</v>
      </c>
    </row>
    <row r="29" spans="1:4" ht="15" customHeight="1" x14ac:dyDescent="0.25">
      <c r="A29" s="12" t="s">
        <v>44</v>
      </c>
      <c r="B29" s="13">
        <v>1632000</v>
      </c>
      <c r="C29" s="13">
        <v>1632000</v>
      </c>
      <c r="D29" s="13">
        <v>1632000</v>
      </c>
    </row>
    <row r="30" spans="1:4" ht="19.5" customHeight="1" x14ac:dyDescent="0.25">
      <c r="A30" s="15" t="s">
        <v>46</v>
      </c>
      <c r="B30" s="16">
        <f>SUM(B6:B29)</f>
        <v>26780000</v>
      </c>
      <c r="C30" s="16">
        <f>SUM(C6:C29)</f>
        <v>26780000</v>
      </c>
      <c r="D30" s="16">
        <f>SUM(D6:D29)</f>
        <v>26780000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9.4257812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1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73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1.9" customHeight="1" x14ac:dyDescent="0.25">
      <c r="A3" s="102" t="s">
        <v>339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72</v>
      </c>
      <c r="G4" s="7" t="s">
        <v>9</v>
      </c>
      <c r="H4" s="7" t="s">
        <v>76</v>
      </c>
      <c r="I4" s="8">
        <v>530</v>
      </c>
      <c r="J4" s="9">
        <f>B7</f>
        <v>4279200</v>
      </c>
      <c r="K4" s="9">
        <f t="shared" ref="K4:L4" si="0">C7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77</v>
      </c>
      <c r="F5" s="2" t="s">
        <v>72</v>
      </c>
      <c r="G5" s="2" t="s">
        <v>9</v>
      </c>
      <c r="H5" s="2" t="s">
        <v>76</v>
      </c>
      <c r="I5" s="2" t="s">
        <v>92</v>
      </c>
      <c r="J5" s="11">
        <v>4279200</v>
      </c>
      <c r="K5" s="11">
        <v>0</v>
      </c>
      <c r="L5" s="11">
        <v>0</v>
      </c>
    </row>
    <row r="6" spans="1:12" ht="15" customHeight="1" x14ac:dyDescent="0.25">
      <c r="A6" s="12" t="s">
        <v>14</v>
      </c>
      <c r="B6" s="13">
        <v>4279200</v>
      </c>
      <c r="C6" s="13">
        <v>0</v>
      </c>
      <c r="D6" s="13">
        <v>0</v>
      </c>
    </row>
    <row r="7" spans="1:12" ht="19.5" customHeight="1" x14ac:dyDescent="0.25">
      <c r="A7" s="15" t="s">
        <v>46</v>
      </c>
      <c r="B7" s="16">
        <f>SUM(B6:B6)</f>
        <v>4279200</v>
      </c>
      <c r="C7" s="16">
        <f>SUM(C6:C6)</f>
        <v>0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theme="0" tint="-0.249977111117893"/>
    <pageSetUpPr fitToPage="1"/>
  </sheetPr>
  <dimension ref="A1:L39"/>
  <sheetViews>
    <sheetView view="pageBreakPreview" zoomScale="85" zoomScaleNormal="100" zoomScaleSheetLayoutView="85" workbookViewId="0">
      <selection activeCell="B39" sqref="B39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1" width="14.28515625" style="2" hidden="1" customWidth="1"/>
    <col min="12" max="12" width="14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74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8.9" customHeight="1" x14ac:dyDescent="0.25">
      <c r="A3" s="102" t="s">
        <v>261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72</v>
      </c>
      <c r="G4" s="7" t="s">
        <v>57</v>
      </c>
      <c r="H4" s="7" t="s">
        <v>86</v>
      </c>
      <c r="I4" s="8">
        <v>530</v>
      </c>
      <c r="J4" s="9">
        <f>B38</f>
        <v>409964800</v>
      </c>
      <c r="K4" s="9">
        <f t="shared" ref="K4:L4" si="0">C38</f>
        <v>432530200</v>
      </c>
      <c r="L4" s="9">
        <f t="shared" si="0"/>
        <v>443812900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77</v>
      </c>
      <c r="F5" s="2" t="s">
        <v>72</v>
      </c>
      <c r="G5" s="2" t="s">
        <v>57</v>
      </c>
      <c r="H5" s="2" t="s">
        <v>86</v>
      </c>
      <c r="I5" s="2" t="s">
        <v>92</v>
      </c>
      <c r="J5" s="19">
        <v>409964800</v>
      </c>
      <c r="K5" s="19">
        <v>432530200</v>
      </c>
      <c r="L5" s="19">
        <v>443812900</v>
      </c>
    </row>
    <row r="6" spans="1:12" ht="15" customHeight="1" x14ac:dyDescent="0.25">
      <c r="A6" s="12" t="s">
        <v>14</v>
      </c>
      <c r="B6" s="33">
        <v>51900420</v>
      </c>
      <c r="C6" s="34">
        <v>67696200</v>
      </c>
      <c r="D6" s="35">
        <v>67696200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36">
        <v>29335020</v>
      </c>
      <c r="C7" s="35">
        <v>29335020</v>
      </c>
      <c r="D7" s="35">
        <v>29335020</v>
      </c>
    </row>
    <row r="8" spans="1:12" ht="15" customHeight="1" x14ac:dyDescent="0.25">
      <c r="A8" s="12" t="s">
        <v>16</v>
      </c>
      <c r="B8" s="36">
        <v>11282700</v>
      </c>
      <c r="C8" s="35">
        <v>16924050</v>
      </c>
      <c r="D8" s="35">
        <v>16924050</v>
      </c>
      <c r="E8" s="7">
        <v>821</v>
      </c>
      <c r="F8" s="7" t="s">
        <v>399</v>
      </c>
    </row>
    <row r="9" spans="1:12" ht="15" customHeight="1" x14ac:dyDescent="0.25">
      <c r="A9" s="12" t="s">
        <v>17</v>
      </c>
      <c r="B9" s="36">
        <v>9026160</v>
      </c>
      <c r="C9" s="35">
        <v>9026160</v>
      </c>
      <c r="D9" s="35">
        <v>9026160</v>
      </c>
    </row>
    <row r="10" spans="1:12" ht="15" customHeight="1" x14ac:dyDescent="0.25">
      <c r="A10" s="12" t="s">
        <v>18</v>
      </c>
      <c r="B10" s="36">
        <v>5641350</v>
      </c>
      <c r="C10" s="35">
        <v>5641350</v>
      </c>
      <c r="D10" s="35">
        <v>5641350</v>
      </c>
    </row>
    <row r="11" spans="1:12" ht="15" customHeight="1" x14ac:dyDescent="0.25">
      <c r="A11" s="12" t="s">
        <v>19</v>
      </c>
      <c r="B11" s="36">
        <v>2256540</v>
      </c>
      <c r="C11" s="35">
        <v>2256540</v>
      </c>
      <c r="D11" s="35">
        <v>2256540</v>
      </c>
    </row>
    <row r="12" spans="1:12" ht="15" customHeight="1" x14ac:dyDescent="0.25">
      <c r="A12" s="12" t="s">
        <v>20</v>
      </c>
      <c r="B12" s="36">
        <v>16924050</v>
      </c>
      <c r="C12" s="35">
        <v>16924050</v>
      </c>
      <c r="D12" s="35">
        <v>16924050</v>
      </c>
    </row>
    <row r="13" spans="1:12" ht="15" customHeight="1" x14ac:dyDescent="0.25">
      <c r="A13" s="12" t="s">
        <v>21</v>
      </c>
      <c r="B13" s="36">
        <v>15795780</v>
      </c>
      <c r="C13" s="35">
        <v>15795780</v>
      </c>
      <c r="D13" s="35">
        <v>15795780</v>
      </c>
    </row>
    <row r="14" spans="1:12" ht="15" customHeight="1" x14ac:dyDescent="0.25">
      <c r="A14" s="12" t="s">
        <v>22</v>
      </c>
      <c r="B14" s="36">
        <v>5641350</v>
      </c>
      <c r="C14" s="35">
        <v>5641350</v>
      </c>
      <c r="D14" s="35">
        <v>5641350</v>
      </c>
    </row>
    <row r="15" spans="1:12" ht="15" customHeight="1" x14ac:dyDescent="0.25">
      <c r="A15" s="12" t="s">
        <v>23</v>
      </c>
      <c r="B15" s="36">
        <v>4513080</v>
      </c>
      <c r="C15" s="35">
        <v>4513080</v>
      </c>
      <c r="D15" s="35">
        <v>4513080</v>
      </c>
    </row>
    <row r="16" spans="1:12" ht="15" customHeight="1" x14ac:dyDescent="0.25">
      <c r="A16" s="12" t="s">
        <v>24</v>
      </c>
      <c r="B16" s="36">
        <v>14667510</v>
      </c>
      <c r="C16" s="35">
        <v>14667510</v>
      </c>
      <c r="D16" s="35">
        <v>14667510</v>
      </c>
    </row>
    <row r="17" spans="1:4" ht="15" customHeight="1" x14ac:dyDescent="0.25">
      <c r="A17" s="12" t="s">
        <v>25</v>
      </c>
      <c r="B17" s="36">
        <v>11282700</v>
      </c>
      <c r="C17" s="35">
        <v>11282700</v>
      </c>
      <c r="D17" s="35">
        <v>11282700</v>
      </c>
    </row>
    <row r="18" spans="1:4" ht="15" customHeight="1" x14ac:dyDescent="0.25">
      <c r="A18" s="12" t="s">
        <v>26</v>
      </c>
      <c r="B18" s="36">
        <v>22565400</v>
      </c>
      <c r="C18" s="35">
        <v>22565400</v>
      </c>
      <c r="D18" s="35">
        <v>22565400</v>
      </c>
    </row>
    <row r="19" spans="1:4" ht="15" customHeight="1" x14ac:dyDescent="0.25">
      <c r="A19" s="12" t="s">
        <v>27</v>
      </c>
      <c r="B19" s="36">
        <v>11282700</v>
      </c>
      <c r="C19" s="35">
        <v>11282700</v>
      </c>
      <c r="D19" s="35">
        <v>11282700</v>
      </c>
    </row>
    <row r="20" spans="1:4" ht="15" customHeight="1" x14ac:dyDescent="0.25">
      <c r="A20" s="12" t="s">
        <v>28</v>
      </c>
      <c r="B20" s="36">
        <v>16924050</v>
      </c>
      <c r="C20" s="35">
        <v>16924050</v>
      </c>
      <c r="D20" s="35">
        <v>16924050</v>
      </c>
    </row>
    <row r="21" spans="1:4" ht="15" customHeight="1" x14ac:dyDescent="0.25">
      <c r="A21" s="12" t="s">
        <v>29</v>
      </c>
      <c r="B21" s="36">
        <v>9026160</v>
      </c>
      <c r="C21" s="35">
        <v>9026160</v>
      </c>
      <c r="D21" s="35">
        <v>9026160</v>
      </c>
    </row>
    <row r="22" spans="1:4" ht="15" customHeight="1" x14ac:dyDescent="0.25">
      <c r="A22" s="12" t="s">
        <v>30</v>
      </c>
      <c r="B22" s="36">
        <v>15795780</v>
      </c>
      <c r="C22" s="35">
        <v>15795780</v>
      </c>
      <c r="D22" s="35">
        <v>15795780</v>
      </c>
    </row>
    <row r="23" spans="1:4" ht="15" customHeight="1" x14ac:dyDescent="0.25">
      <c r="A23" s="12" t="s">
        <v>31</v>
      </c>
      <c r="B23" s="36">
        <v>6769620</v>
      </c>
      <c r="C23" s="35">
        <v>11282700</v>
      </c>
      <c r="D23" s="35">
        <v>11282700</v>
      </c>
    </row>
    <row r="24" spans="1:4" ht="15" customHeight="1" x14ac:dyDescent="0.25">
      <c r="A24" s="12" t="s">
        <v>32</v>
      </c>
      <c r="B24" s="36">
        <v>24821940</v>
      </c>
      <c r="C24" s="35">
        <v>11282700</v>
      </c>
      <c r="D24" s="35">
        <v>11282700</v>
      </c>
    </row>
    <row r="25" spans="1:4" ht="15" customHeight="1" x14ac:dyDescent="0.25">
      <c r="A25" s="12" t="s">
        <v>33</v>
      </c>
      <c r="B25" s="36">
        <v>4513080</v>
      </c>
      <c r="C25" s="35">
        <v>4513080</v>
      </c>
      <c r="D25" s="35">
        <v>4513080</v>
      </c>
    </row>
    <row r="26" spans="1:4" ht="15" customHeight="1" x14ac:dyDescent="0.25">
      <c r="A26" s="12" t="s">
        <v>34</v>
      </c>
      <c r="B26" s="36">
        <v>11282700</v>
      </c>
      <c r="C26" s="35">
        <v>11282700</v>
      </c>
      <c r="D26" s="35">
        <v>11282700</v>
      </c>
    </row>
    <row r="27" spans="1:4" ht="15" customHeight="1" x14ac:dyDescent="0.25">
      <c r="A27" s="12" t="s">
        <v>35</v>
      </c>
      <c r="B27" s="36">
        <v>11282700</v>
      </c>
      <c r="C27" s="35">
        <v>11282700</v>
      </c>
      <c r="D27" s="35">
        <v>11282700</v>
      </c>
    </row>
    <row r="28" spans="1:4" ht="15" customHeight="1" x14ac:dyDescent="0.25">
      <c r="A28" s="12" t="s">
        <v>36</v>
      </c>
      <c r="B28" s="36">
        <v>11282700</v>
      </c>
      <c r="C28" s="35">
        <v>11282700</v>
      </c>
      <c r="D28" s="35">
        <v>11282700</v>
      </c>
    </row>
    <row r="29" spans="1:4" ht="15" customHeight="1" x14ac:dyDescent="0.25">
      <c r="A29" s="12" t="s">
        <v>37</v>
      </c>
      <c r="B29" s="36">
        <v>18052320</v>
      </c>
      <c r="C29" s="35">
        <v>18052320</v>
      </c>
      <c r="D29" s="35">
        <v>18052320</v>
      </c>
    </row>
    <row r="30" spans="1:4" ht="15" customHeight="1" x14ac:dyDescent="0.25">
      <c r="A30" s="12" t="s">
        <v>38</v>
      </c>
      <c r="B30" s="36">
        <v>6769620</v>
      </c>
      <c r="C30" s="35">
        <v>6769620</v>
      </c>
      <c r="D30" s="35">
        <v>6769620</v>
      </c>
    </row>
    <row r="31" spans="1:4" ht="15" customHeight="1" x14ac:dyDescent="0.25">
      <c r="A31" s="12" t="s">
        <v>39</v>
      </c>
      <c r="B31" s="36">
        <v>11282700</v>
      </c>
      <c r="C31" s="35">
        <v>11282700</v>
      </c>
      <c r="D31" s="35">
        <v>11282700</v>
      </c>
    </row>
    <row r="32" spans="1:4" ht="15" customHeight="1" x14ac:dyDescent="0.25">
      <c r="A32" s="12" t="s">
        <v>40</v>
      </c>
      <c r="B32" s="36">
        <v>11282700</v>
      </c>
      <c r="C32" s="35">
        <v>11282700</v>
      </c>
      <c r="D32" s="35">
        <v>22565400</v>
      </c>
    </row>
    <row r="33" spans="1:4" ht="15" customHeight="1" x14ac:dyDescent="0.25">
      <c r="A33" s="12" t="s">
        <v>41</v>
      </c>
      <c r="B33" s="33">
        <v>16924050</v>
      </c>
      <c r="C33" s="34">
        <v>16924050</v>
      </c>
      <c r="D33" s="35">
        <v>16924050</v>
      </c>
    </row>
    <row r="34" spans="1:4" ht="15" customHeight="1" x14ac:dyDescent="0.25">
      <c r="A34" s="12" t="s">
        <v>42</v>
      </c>
      <c r="B34" s="36">
        <v>5641350</v>
      </c>
      <c r="C34" s="35">
        <v>11282700</v>
      </c>
      <c r="D34" s="35">
        <v>11282700</v>
      </c>
    </row>
    <row r="35" spans="1:4" ht="15" customHeight="1" x14ac:dyDescent="0.25">
      <c r="A35" s="12" t="s">
        <v>43</v>
      </c>
      <c r="B35" s="36">
        <v>4513080</v>
      </c>
      <c r="C35" s="35">
        <v>9026160</v>
      </c>
      <c r="D35" s="35">
        <v>9026160</v>
      </c>
    </row>
    <row r="36" spans="1:4" ht="15" customHeight="1" x14ac:dyDescent="0.25">
      <c r="A36" s="12" t="s">
        <v>44</v>
      </c>
      <c r="B36" s="36">
        <v>11282700</v>
      </c>
      <c r="C36" s="35">
        <v>11282700</v>
      </c>
      <c r="D36" s="35">
        <v>11282700</v>
      </c>
    </row>
    <row r="37" spans="1:4" ht="15" customHeight="1" x14ac:dyDescent="0.25">
      <c r="A37" s="12" t="s">
        <v>45</v>
      </c>
      <c r="B37" s="36">
        <v>402790</v>
      </c>
      <c r="C37" s="35">
        <v>402790</v>
      </c>
      <c r="D37" s="35">
        <v>402790</v>
      </c>
    </row>
    <row r="38" spans="1:4" ht="19.5" customHeight="1" x14ac:dyDescent="0.25">
      <c r="A38" s="15" t="s">
        <v>46</v>
      </c>
      <c r="B38" s="16">
        <f>SUM(B6:B37)</f>
        <v>409964800</v>
      </c>
      <c r="C38" s="16">
        <f>SUM(C6:C37)</f>
        <v>432530200</v>
      </c>
      <c r="D38" s="16">
        <f>SUM(D6:D37)</f>
        <v>443812900</v>
      </c>
    </row>
    <row r="39" spans="1:4" x14ac:dyDescent="0.25">
      <c r="B39" s="59"/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L1048576"/>
    </sheetView>
  </sheetViews>
  <sheetFormatPr defaultColWidth="9.28515625" defaultRowHeight="15" x14ac:dyDescent="0.25"/>
  <cols>
    <col min="1" max="1" width="50" style="2" customWidth="1"/>
    <col min="2" max="2" width="19.7109375" style="2" customWidth="1"/>
    <col min="3" max="3" width="19.28515625" style="2" customWidth="1"/>
    <col min="4" max="4" width="17.42578125" style="2" customWidth="1"/>
    <col min="5" max="5" width="8.42578125" style="2" hidden="1" customWidth="1"/>
    <col min="6" max="7" width="6.710937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5.28515625" style="2" hidden="1" customWidth="1"/>
    <col min="12" max="12" width="16.28515625" style="2" hidden="1" customWidth="1"/>
    <col min="13" max="16384" width="9.28515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75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6.45" customHeight="1" x14ac:dyDescent="0.25">
      <c r="A3" s="102" t="s">
        <v>260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79</v>
      </c>
      <c r="F4" s="7" t="s">
        <v>72</v>
      </c>
      <c r="G4" s="7" t="s">
        <v>57</v>
      </c>
      <c r="H4" s="7" t="s">
        <v>78</v>
      </c>
      <c r="I4" s="8" t="s">
        <v>92</v>
      </c>
      <c r="J4" s="9">
        <v>4874000</v>
      </c>
      <c r="K4" s="9">
        <v>4828800</v>
      </c>
      <c r="L4" s="9">
        <v>4877200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79</v>
      </c>
      <c r="F5" s="2" t="s">
        <v>72</v>
      </c>
      <c r="G5" s="2" t="s">
        <v>57</v>
      </c>
      <c r="H5" s="2" t="s">
        <v>78</v>
      </c>
      <c r="I5" s="2" t="s">
        <v>92</v>
      </c>
      <c r="J5" s="11">
        <v>4874000</v>
      </c>
      <c r="K5" s="11">
        <v>4828800</v>
      </c>
      <c r="L5" s="11">
        <v>4877200</v>
      </c>
    </row>
    <row r="6" spans="1:12" ht="14.25" customHeight="1" x14ac:dyDescent="0.25">
      <c r="A6" s="12" t="s">
        <v>14</v>
      </c>
      <c r="B6" s="33">
        <v>1043600</v>
      </c>
      <c r="C6" s="34">
        <v>1024000</v>
      </c>
      <c r="D6" s="35">
        <v>961200</v>
      </c>
      <c r="J6" s="11">
        <f>J5-J4</f>
        <v>0</v>
      </c>
      <c r="K6" s="11">
        <f>K5-K4</f>
        <v>0</v>
      </c>
      <c r="L6" s="11">
        <f>L5-L4</f>
        <v>0</v>
      </c>
    </row>
    <row r="7" spans="1:12" ht="15" customHeight="1" x14ac:dyDescent="0.25">
      <c r="A7" s="12" t="s">
        <v>15</v>
      </c>
      <c r="B7" s="36">
        <v>190000</v>
      </c>
      <c r="C7" s="35">
        <v>190000</v>
      </c>
      <c r="D7" s="35">
        <v>190000</v>
      </c>
    </row>
    <row r="8" spans="1:12" ht="15" customHeight="1" x14ac:dyDescent="0.25">
      <c r="A8" s="12" t="s">
        <v>16</v>
      </c>
      <c r="B8" s="36">
        <v>358000</v>
      </c>
      <c r="C8" s="35">
        <v>358000</v>
      </c>
      <c r="D8" s="35">
        <v>358000</v>
      </c>
    </row>
    <row r="9" spans="1:12" ht="15" customHeight="1" x14ac:dyDescent="0.25">
      <c r="A9" s="12" t="s">
        <v>17</v>
      </c>
      <c r="B9" s="36">
        <v>266800</v>
      </c>
      <c r="C9" s="35">
        <v>283600</v>
      </c>
      <c r="D9" s="35">
        <v>306400</v>
      </c>
    </row>
    <row r="10" spans="1:12" ht="15" customHeight="1" x14ac:dyDescent="0.25">
      <c r="A10" s="12" t="s">
        <v>18</v>
      </c>
      <c r="B10" s="36">
        <v>51200</v>
      </c>
      <c r="C10" s="35">
        <v>53600</v>
      </c>
      <c r="D10" s="35">
        <v>59600</v>
      </c>
    </row>
    <row r="11" spans="1:12" ht="15" customHeight="1" x14ac:dyDescent="0.25">
      <c r="A11" s="12" t="s">
        <v>19</v>
      </c>
      <c r="B11" s="36">
        <v>73600</v>
      </c>
      <c r="C11" s="35">
        <v>51200</v>
      </c>
      <c r="D11" s="35">
        <v>51200</v>
      </c>
    </row>
    <row r="12" spans="1:12" ht="15" customHeight="1" x14ac:dyDescent="0.25">
      <c r="A12" s="12" t="s">
        <v>20</v>
      </c>
      <c r="B12" s="36">
        <v>70400</v>
      </c>
      <c r="C12" s="35">
        <v>70400</v>
      </c>
      <c r="D12" s="35">
        <v>70400</v>
      </c>
    </row>
    <row r="13" spans="1:12" ht="15" customHeight="1" x14ac:dyDescent="0.25">
      <c r="A13" s="12" t="s">
        <v>21</v>
      </c>
      <c r="B13" s="36">
        <v>209600</v>
      </c>
      <c r="C13" s="35">
        <v>226400</v>
      </c>
      <c r="D13" s="35">
        <v>248800</v>
      </c>
    </row>
    <row r="14" spans="1:12" ht="15" customHeight="1" x14ac:dyDescent="0.25">
      <c r="A14" s="12" t="s">
        <v>22</v>
      </c>
      <c r="B14" s="36">
        <v>99600</v>
      </c>
      <c r="C14" s="35">
        <v>99600</v>
      </c>
      <c r="D14" s="35">
        <v>99600</v>
      </c>
    </row>
    <row r="15" spans="1:12" ht="15" customHeight="1" x14ac:dyDescent="0.25">
      <c r="A15" s="12" t="s">
        <v>23</v>
      </c>
      <c r="B15" s="36">
        <v>51200</v>
      </c>
      <c r="C15" s="35">
        <v>51200</v>
      </c>
      <c r="D15" s="35">
        <v>51200</v>
      </c>
    </row>
    <row r="16" spans="1:12" ht="15" customHeight="1" x14ac:dyDescent="0.25">
      <c r="A16" s="12" t="s">
        <v>24</v>
      </c>
      <c r="B16" s="36">
        <v>310400</v>
      </c>
      <c r="C16" s="35">
        <v>310400</v>
      </c>
      <c r="D16" s="35">
        <v>310400</v>
      </c>
    </row>
    <row r="17" spans="1:4" ht="15" customHeight="1" x14ac:dyDescent="0.25">
      <c r="A17" s="12" t="s">
        <v>25</v>
      </c>
      <c r="B17" s="36">
        <v>16800</v>
      </c>
      <c r="C17" s="35">
        <v>42800</v>
      </c>
      <c r="D17" s="35">
        <v>42800</v>
      </c>
    </row>
    <row r="18" spans="1:4" ht="15" customHeight="1" x14ac:dyDescent="0.25">
      <c r="A18" s="12" t="s">
        <v>26</v>
      </c>
      <c r="B18" s="36">
        <v>64800</v>
      </c>
      <c r="C18" s="35">
        <v>50400</v>
      </c>
      <c r="D18" s="35">
        <v>42000</v>
      </c>
    </row>
    <row r="19" spans="1:4" ht="15" customHeight="1" x14ac:dyDescent="0.25">
      <c r="A19" s="12" t="s">
        <v>27</v>
      </c>
      <c r="B19" s="36">
        <v>98800</v>
      </c>
      <c r="C19" s="35">
        <v>90400</v>
      </c>
      <c r="D19" s="35">
        <v>90400</v>
      </c>
    </row>
    <row r="20" spans="1:4" ht="15" customHeight="1" x14ac:dyDescent="0.25">
      <c r="A20" s="12" t="s">
        <v>28</v>
      </c>
      <c r="B20" s="36">
        <v>197200</v>
      </c>
      <c r="C20" s="35">
        <v>177200</v>
      </c>
      <c r="D20" s="35">
        <v>185600</v>
      </c>
    </row>
    <row r="21" spans="1:4" ht="15" customHeight="1" x14ac:dyDescent="0.25">
      <c r="A21" s="12" t="s">
        <v>29</v>
      </c>
      <c r="B21" s="36">
        <v>267600</v>
      </c>
      <c r="C21" s="35">
        <v>267600</v>
      </c>
      <c r="D21" s="35">
        <v>267600</v>
      </c>
    </row>
    <row r="22" spans="1:4" ht="15" customHeight="1" x14ac:dyDescent="0.25">
      <c r="A22" s="12" t="s">
        <v>30</v>
      </c>
      <c r="B22" s="36">
        <v>98800</v>
      </c>
      <c r="C22" s="35">
        <v>70400</v>
      </c>
      <c r="D22" s="35">
        <v>62000</v>
      </c>
    </row>
    <row r="23" spans="1:4" ht="15" customHeight="1" x14ac:dyDescent="0.25">
      <c r="A23" s="12" t="s">
        <v>31</v>
      </c>
      <c r="B23" s="36">
        <v>124800</v>
      </c>
      <c r="C23" s="35">
        <v>88000</v>
      </c>
      <c r="D23" s="35">
        <v>88000</v>
      </c>
    </row>
    <row r="24" spans="1:4" ht="15" customHeight="1" x14ac:dyDescent="0.25">
      <c r="A24" s="12" t="s">
        <v>32</v>
      </c>
      <c r="B24" s="36">
        <v>164000</v>
      </c>
      <c r="C24" s="35">
        <v>164000</v>
      </c>
      <c r="D24" s="35">
        <v>164000</v>
      </c>
    </row>
    <row r="25" spans="1:4" ht="15" customHeight="1" x14ac:dyDescent="0.25">
      <c r="A25" s="12" t="s">
        <v>33</v>
      </c>
      <c r="B25" s="36">
        <v>51200</v>
      </c>
      <c r="C25" s="35">
        <v>51200</v>
      </c>
      <c r="D25" s="35">
        <v>51200</v>
      </c>
    </row>
    <row r="26" spans="1:4" ht="15" customHeight="1" x14ac:dyDescent="0.25">
      <c r="A26" s="12" t="s">
        <v>34</v>
      </c>
      <c r="B26" s="36">
        <v>71200</v>
      </c>
      <c r="C26" s="35">
        <v>71200</v>
      </c>
      <c r="D26" s="35">
        <v>71200</v>
      </c>
    </row>
    <row r="27" spans="1:4" ht="15" customHeight="1" x14ac:dyDescent="0.25">
      <c r="A27" s="12" t="s">
        <v>35</v>
      </c>
      <c r="B27" s="36">
        <v>147200</v>
      </c>
      <c r="C27" s="35">
        <v>147200</v>
      </c>
      <c r="D27" s="35">
        <v>147200</v>
      </c>
    </row>
    <row r="28" spans="1:4" ht="15" customHeight="1" x14ac:dyDescent="0.25">
      <c r="A28" s="12" t="s">
        <v>36</v>
      </c>
      <c r="B28" s="36">
        <v>88000</v>
      </c>
      <c r="C28" s="35">
        <v>116400</v>
      </c>
      <c r="D28" s="35">
        <v>144800</v>
      </c>
    </row>
    <row r="29" spans="1:4" ht="15" customHeight="1" x14ac:dyDescent="0.25">
      <c r="A29" s="12" t="s">
        <v>37</v>
      </c>
      <c r="B29" s="36">
        <v>28400</v>
      </c>
      <c r="C29" s="35">
        <v>34400</v>
      </c>
      <c r="D29" s="35">
        <v>34400</v>
      </c>
    </row>
    <row r="30" spans="1:4" ht="15" customHeight="1" x14ac:dyDescent="0.25">
      <c r="A30" s="12" t="s">
        <v>38</v>
      </c>
      <c r="B30" s="36">
        <v>48800</v>
      </c>
      <c r="C30" s="35">
        <v>48800</v>
      </c>
      <c r="D30" s="35">
        <v>48800</v>
      </c>
    </row>
    <row r="31" spans="1:4" ht="15" customHeight="1" x14ac:dyDescent="0.25">
      <c r="A31" s="12" t="s">
        <v>39</v>
      </c>
      <c r="B31" s="36">
        <v>65200</v>
      </c>
      <c r="C31" s="35">
        <v>53600</v>
      </c>
      <c r="D31" s="35">
        <v>53600</v>
      </c>
    </row>
    <row r="32" spans="1:4" ht="15" customHeight="1" x14ac:dyDescent="0.25">
      <c r="A32" s="12" t="s">
        <v>40</v>
      </c>
      <c r="B32" s="36">
        <v>136000</v>
      </c>
      <c r="C32" s="35">
        <v>192800</v>
      </c>
      <c r="D32" s="35">
        <v>249600</v>
      </c>
    </row>
    <row r="33" spans="1:4" ht="15" customHeight="1" x14ac:dyDescent="0.25">
      <c r="A33" s="12" t="s">
        <v>41</v>
      </c>
      <c r="B33" s="33">
        <v>102400</v>
      </c>
      <c r="C33" s="34">
        <v>102400</v>
      </c>
      <c r="D33" s="35">
        <v>102400</v>
      </c>
    </row>
    <row r="34" spans="1:4" ht="15" customHeight="1" x14ac:dyDescent="0.25">
      <c r="A34" s="12" t="s">
        <v>42</v>
      </c>
      <c r="B34" s="36">
        <v>166000</v>
      </c>
      <c r="C34" s="35">
        <v>137600</v>
      </c>
      <c r="D34" s="35">
        <v>129200</v>
      </c>
    </row>
    <row r="35" spans="1:4" ht="15" customHeight="1" x14ac:dyDescent="0.25">
      <c r="A35" s="12" t="s">
        <v>43</v>
      </c>
      <c r="B35" s="36">
        <v>138400</v>
      </c>
      <c r="C35" s="35">
        <v>138400</v>
      </c>
      <c r="D35" s="35">
        <v>138400</v>
      </c>
    </row>
    <row r="36" spans="1:4" ht="15" customHeight="1" x14ac:dyDescent="0.25">
      <c r="A36" s="12" t="s">
        <v>44</v>
      </c>
      <c r="B36" s="36">
        <v>74000</v>
      </c>
      <c r="C36" s="35">
        <v>65600</v>
      </c>
      <c r="D36" s="35">
        <v>57200</v>
      </c>
    </row>
    <row r="37" spans="1:4" ht="19.5" customHeight="1" x14ac:dyDescent="0.25">
      <c r="A37" s="15" t="s">
        <v>46</v>
      </c>
      <c r="B37" s="16">
        <f>SUM(B6:B36)</f>
        <v>4874000</v>
      </c>
      <c r="C37" s="16">
        <f>SUM(C6:C36)</f>
        <v>4828800</v>
      </c>
      <c r="D37" s="16">
        <f>SUM(D6:D36)</f>
        <v>4877200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71093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" style="2" hidden="1" customWidth="1"/>
    <col min="12" max="12" width="14.140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81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42.6" customHeight="1" x14ac:dyDescent="0.25">
      <c r="A3" s="102" t="s">
        <v>405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79</v>
      </c>
      <c r="F4" s="7" t="s">
        <v>72</v>
      </c>
      <c r="G4" s="7" t="s">
        <v>57</v>
      </c>
      <c r="H4" s="7" t="s">
        <v>80</v>
      </c>
      <c r="I4" s="8">
        <v>530</v>
      </c>
      <c r="J4" s="9">
        <f>B37</f>
        <v>486273400</v>
      </c>
      <c r="K4" s="9">
        <f t="shared" ref="K4:L4" si="0">C37</f>
        <v>557038300</v>
      </c>
      <c r="L4" s="9">
        <f t="shared" si="0"/>
        <v>618151500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79</v>
      </c>
      <c r="F5" s="2" t="s">
        <v>72</v>
      </c>
      <c r="G5" s="2" t="s">
        <v>57</v>
      </c>
      <c r="H5" s="2" t="s">
        <v>80</v>
      </c>
      <c r="I5" s="2" t="s">
        <v>92</v>
      </c>
      <c r="J5" s="19">
        <v>486273400</v>
      </c>
      <c r="K5" s="19">
        <v>557038300</v>
      </c>
      <c r="L5" s="19">
        <v>618151500</v>
      </c>
    </row>
    <row r="6" spans="1:12" ht="15" customHeight="1" x14ac:dyDescent="0.25">
      <c r="A6" s="12" t="s">
        <v>14</v>
      </c>
      <c r="B6" s="13">
        <v>107992800</v>
      </c>
      <c r="C6" s="13">
        <v>121043500</v>
      </c>
      <c r="D6" s="13">
        <v>129554900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27056200</v>
      </c>
      <c r="C7" s="13">
        <v>30716200</v>
      </c>
      <c r="D7" s="13">
        <v>34750200</v>
      </c>
    </row>
    <row r="8" spans="1:12" ht="15" customHeight="1" x14ac:dyDescent="0.25">
      <c r="A8" s="12" t="s">
        <v>16</v>
      </c>
      <c r="B8" s="13">
        <v>24189000</v>
      </c>
      <c r="C8" s="13">
        <v>27230600</v>
      </c>
      <c r="D8" s="13">
        <v>29722600</v>
      </c>
    </row>
    <row r="9" spans="1:12" ht="15" customHeight="1" x14ac:dyDescent="0.25">
      <c r="A9" s="12" t="s">
        <v>17</v>
      </c>
      <c r="B9" s="13">
        <v>15612100</v>
      </c>
      <c r="C9" s="13">
        <v>17678400</v>
      </c>
      <c r="D9" s="13">
        <v>20009100</v>
      </c>
    </row>
    <row r="10" spans="1:12" ht="15" customHeight="1" x14ac:dyDescent="0.25">
      <c r="A10" s="12" t="s">
        <v>18</v>
      </c>
      <c r="B10" s="13">
        <v>4797800</v>
      </c>
      <c r="C10" s="13">
        <v>5804100</v>
      </c>
      <c r="D10" s="13">
        <v>7380000</v>
      </c>
    </row>
    <row r="11" spans="1:12" ht="15" customHeight="1" x14ac:dyDescent="0.25">
      <c r="A11" s="12" t="s">
        <v>19</v>
      </c>
      <c r="B11" s="13">
        <v>7690900</v>
      </c>
      <c r="C11" s="13">
        <v>8731600</v>
      </c>
      <c r="D11" s="13">
        <v>10445900</v>
      </c>
    </row>
    <row r="12" spans="1:12" ht="15" customHeight="1" x14ac:dyDescent="0.25">
      <c r="A12" s="12" t="s">
        <v>20</v>
      </c>
      <c r="B12" s="13">
        <v>15288600</v>
      </c>
      <c r="C12" s="13">
        <v>17591200</v>
      </c>
      <c r="D12" s="13">
        <v>20080000</v>
      </c>
    </row>
    <row r="13" spans="1:12" ht="15" customHeight="1" x14ac:dyDescent="0.25">
      <c r="A13" s="12" t="s">
        <v>21</v>
      </c>
      <c r="B13" s="13">
        <v>10693400</v>
      </c>
      <c r="C13" s="13">
        <v>12813100</v>
      </c>
      <c r="D13" s="13">
        <v>14206300</v>
      </c>
    </row>
    <row r="14" spans="1:12" ht="15" customHeight="1" x14ac:dyDescent="0.25">
      <c r="A14" s="12" t="s">
        <v>22</v>
      </c>
      <c r="B14" s="13">
        <v>5105500</v>
      </c>
      <c r="C14" s="13">
        <v>6988100</v>
      </c>
      <c r="D14" s="13">
        <v>7518000</v>
      </c>
    </row>
    <row r="15" spans="1:12" ht="15" customHeight="1" x14ac:dyDescent="0.25">
      <c r="A15" s="12" t="s">
        <v>23</v>
      </c>
      <c r="B15" s="13">
        <v>6312100</v>
      </c>
      <c r="C15" s="13">
        <v>7341300</v>
      </c>
      <c r="D15" s="13">
        <v>8791200</v>
      </c>
    </row>
    <row r="16" spans="1:12" ht="15" customHeight="1" x14ac:dyDescent="0.25">
      <c r="A16" s="12" t="s">
        <v>24</v>
      </c>
      <c r="B16" s="13">
        <v>16065200</v>
      </c>
      <c r="C16" s="13">
        <v>18517900</v>
      </c>
      <c r="D16" s="13">
        <v>19171000</v>
      </c>
    </row>
    <row r="17" spans="1:4" ht="15" customHeight="1" x14ac:dyDescent="0.25">
      <c r="A17" s="12" t="s">
        <v>25</v>
      </c>
      <c r="B17" s="13">
        <v>5987300</v>
      </c>
      <c r="C17" s="13">
        <v>8007300</v>
      </c>
      <c r="D17" s="13">
        <v>10066100</v>
      </c>
    </row>
    <row r="18" spans="1:4" ht="15" customHeight="1" x14ac:dyDescent="0.25">
      <c r="A18" s="12" t="s">
        <v>26</v>
      </c>
      <c r="B18" s="13">
        <v>11526400</v>
      </c>
      <c r="C18" s="13">
        <v>13038000</v>
      </c>
      <c r="D18" s="13">
        <v>13493100</v>
      </c>
    </row>
    <row r="19" spans="1:4" ht="15" customHeight="1" x14ac:dyDescent="0.25">
      <c r="A19" s="12" t="s">
        <v>27</v>
      </c>
      <c r="B19" s="13">
        <v>7808300</v>
      </c>
      <c r="C19" s="13">
        <v>9046200</v>
      </c>
      <c r="D19" s="13">
        <v>10518300</v>
      </c>
    </row>
    <row r="20" spans="1:4" ht="15" customHeight="1" x14ac:dyDescent="0.25">
      <c r="A20" s="12" t="s">
        <v>28</v>
      </c>
      <c r="B20" s="13">
        <v>15229800</v>
      </c>
      <c r="C20" s="13">
        <v>18447900</v>
      </c>
      <c r="D20" s="13">
        <v>20616700</v>
      </c>
    </row>
    <row r="21" spans="1:4" ht="15" customHeight="1" x14ac:dyDescent="0.25">
      <c r="A21" s="12" t="s">
        <v>29</v>
      </c>
      <c r="B21" s="13">
        <v>8637900</v>
      </c>
      <c r="C21" s="13">
        <v>10091100</v>
      </c>
      <c r="D21" s="13">
        <v>11442600</v>
      </c>
    </row>
    <row r="22" spans="1:4" ht="15" customHeight="1" x14ac:dyDescent="0.25">
      <c r="A22" s="12" t="s">
        <v>30</v>
      </c>
      <c r="B22" s="13">
        <v>11455600</v>
      </c>
      <c r="C22" s="13">
        <v>12525500</v>
      </c>
      <c r="D22" s="13">
        <v>12979900</v>
      </c>
    </row>
    <row r="23" spans="1:4" ht="15" customHeight="1" x14ac:dyDescent="0.25">
      <c r="A23" s="12" t="s">
        <v>31</v>
      </c>
      <c r="B23" s="13">
        <v>13070000</v>
      </c>
      <c r="C23" s="13">
        <v>14623900</v>
      </c>
      <c r="D23" s="13">
        <v>16728700</v>
      </c>
    </row>
    <row r="24" spans="1:4" ht="15" customHeight="1" x14ac:dyDescent="0.25">
      <c r="A24" s="12" t="s">
        <v>32</v>
      </c>
      <c r="B24" s="13">
        <v>9446000</v>
      </c>
      <c r="C24" s="13">
        <v>10301700</v>
      </c>
      <c r="D24" s="13">
        <v>11814600</v>
      </c>
    </row>
    <row r="25" spans="1:4" ht="15" customHeight="1" x14ac:dyDescent="0.25">
      <c r="A25" s="12" t="s">
        <v>33</v>
      </c>
      <c r="B25" s="13">
        <v>9848500</v>
      </c>
      <c r="C25" s="13">
        <v>11553300</v>
      </c>
      <c r="D25" s="13">
        <v>12222100</v>
      </c>
    </row>
    <row r="26" spans="1:4" ht="15" customHeight="1" x14ac:dyDescent="0.25">
      <c r="A26" s="12" t="s">
        <v>34</v>
      </c>
      <c r="B26" s="13">
        <v>7171800</v>
      </c>
      <c r="C26" s="13">
        <v>8178200</v>
      </c>
      <c r="D26" s="13">
        <v>10321600</v>
      </c>
    </row>
    <row r="27" spans="1:4" ht="15" customHeight="1" x14ac:dyDescent="0.25">
      <c r="A27" s="12" t="s">
        <v>35</v>
      </c>
      <c r="B27" s="13">
        <v>12886000</v>
      </c>
      <c r="C27" s="13">
        <v>14690300</v>
      </c>
      <c r="D27" s="13">
        <v>16174200</v>
      </c>
    </row>
    <row r="28" spans="1:4" ht="15" customHeight="1" x14ac:dyDescent="0.25">
      <c r="A28" s="12" t="s">
        <v>36</v>
      </c>
      <c r="B28" s="13">
        <v>8630500</v>
      </c>
      <c r="C28" s="13">
        <v>9739400</v>
      </c>
      <c r="D28" s="13">
        <v>11360700</v>
      </c>
    </row>
    <row r="29" spans="1:4" ht="15" customHeight="1" x14ac:dyDescent="0.25">
      <c r="A29" s="12" t="s">
        <v>37</v>
      </c>
      <c r="B29" s="13">
        <v>31680300</v>
      </c>
      <c r="C29" s="13">
        <v>35039400</v>
      </c>
      <c r="D29" s="13">
        <v>37891200</v>
      </c>
    </row>
    <row r="30" spans="1:4" ht="15" customHeight="1" x14ac:dyDescent="0.25">
      <c r="A30" s="12" t="s">
        <v>38</v>
      </c>
      <c r="B30" s="13">
        <v>11407900</v>
      </c>
      <c r="C30" s="13">
        <v>13556500</v>
      </c>
      <c r="D30" s="13">
        <v>15881900</v>
      </c>
    </row>
    <row r="31" spans="1:4" ht="15" customHeight="1" x14ac:dyDescent="0.25">
      <c r="A31" s="12" t="s">
        <v>39</v>
      </c>
      <c r="B31" s="13">
        <v>12195800</v>
      </c>
      <c r="C31" s="13">
        <v>13347600</v>
      </c>
      <c r="D31" s="13">
        <v>13835900</v>
      </c>
    </row>
    <row r="32" spans="1:4" ht="15" customHeight="1" x14ac:dyDescent="0.25">
      <c r="A32" s="12" t="s">
        <v>40</v>
      </c>
      <c r="B32" s="13">
        <v>18418000</v>
      </c>
      <c r="C32" s="13">
        <v>20712300</v>
      </c>
      <c r="D32" s="13">
        <v>22446400</v>
      </c>
    </row>
    <row r="33" spans="1:4" ht="15" customHeight="1" x14ac:dyDescent="0.25">
      <c r="A33" s="12" t="s">
        <v>41</v>
      </c>
      <c r="B33" s="13">
        <v>6273100</v>
      </c>
      <c r="C33" s="13">
        <v>8377400</v>
      </c>
      <c r="D33" s="13">
        <v>10734000</v>
      </c>
    </row>
    <row r="34" spans="1:4" ht="15" customHeight="1" x14ac:dyDescent="0.25">
      <c r="A34" s="12" t="s">
        <v>42</v>
      </c>
      <c r="B34" s="13">
        <v>17022300</v>
      </c>
      <c r="C34" s="13">
        <v>19554000</v>
      </c>
      <c r="D34" s="13">
        <v>20881700</v>
      </c>
    </row>
    <row r="35" spans="1:4" ht="15" customHeight="1" x14ac:dyDescent="0.25">
      <c r="A35" s="12" t="s">
        <v>43</v>
      </c>
      <c r="B35" s="13">
        <v>8705900</v>
      </c>
      <c r="C35" s="13">
        <v>10528400</v>
      </c>
      <c r="D35" s="13">
        <v>13588400</v>
      </c>
    </row>
    <row r="36" spans="1:4" ht="15" customHeight="1" x14ac:dyDescent="0.25">
      <c r="A36" s="12" t="s">
        <v>44</v>
      </c>
      <c r="B36" s="13">
        <v>18068400</v>
      </c>
      <c r="C36" s="13">
        <v>21223900</v>
      </c>
      <c r="D36" s="13">
        <v>23524200</v>
      </c>
    </row>
    <row r="37" spans="1:4" ht="19.5" customHeight="1" x14ac:dyDescent="0.25">
      <c r="A37" s="15" t="s">
        <v>46</v>
      </c>
      <c r="B37" s="16">
        <f>SUM(B6:B36)</f>
        <v>486273400</v>
      </c>
      <c r="C37" s="16">
        <f>SUM(C6:C36)</f>
        <v>557038300</v>
      </c>
      <c r="D37" s="16">
        <f>SUM(D6:D36)</f>
        <v>618151500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0" tint="-0.249977111117893"/>
    <pageSetUpPr fitToPage="1"/>
  </sheetPr>
  <dimension ref="A1:L37"/>
  <sheetViews>
    <sheetView view="pageBreakPreview" zoomScale="85" zoomScaleNormal="100" zoomScaleSheetLayoutView="85" workbookViewId="0">
      <selection activeCell="R26" sqref="R26"/>
    </sheetView>
  </sheetViews>
  <sheetFormatPr defaultColWidth="9.140625" defaultRowHeight="15" x14ac:dyDescent="0.25"/>
  <cols>
    <col min="1" max="1" width="50" style="2" customWidth="1"/>
    <col min="2" max="2" width="19.71093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2" width="14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82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0" customHeight="1" x14ac:dyDescent="0.25">
      <c r="A3" s="102" t="s">
        <v>342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95</v>
      </c>
      <c r="F4" s="7" t="s">
        <v>57</v>
      </c>
      <c r="G4" s="7" t="s">
        <v>96</v>
      </c>
      <c r="H4" s="7" t="s">
        <v>97</v>
      </c>
      <c r="I4" s="8" t="s">
        <v>92</v>
      </c>
      <c r="J4" s="9">
        <f>B37</f>
        <v>10704690</v>
      </c>
      <c r="K4" s="9">
        <f t="shared" ref="K4:L4" si="0">C37</f>
        <v>10704690</v>
      </c>
      <c r="L4" s="9">
        <f t="shared" si="0"/>
        <v>10704690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95</v>
      </c>
      <c r="F5" s="2" t="s">
        <v>57</v>
      </c>
      <c r="G5" s="2" t="s">
        <v>96</v>
      </c>
      <c r="H5" s="2" t="s">
        <v>97</v>
      </c>
      <c r="I5" s="2" t="s">
        <v>92</v>
      </c>
      <c r="J5" s="19">
        <v>10704690</v>
      </c>
      <c r="K5" s="19">
        <v>10704690</v>
      </c>
      <c r="L5" s="19">
        <v>10704690</v>
      </c>
    </row>
    <row r="6" spans="1:12" ht="15" customHeight="1" x14ac:dyDescent="0.25">
      <c r="A6" s="12" t="s">
        <v>14</v>
      </c>
      <c r="B6" s="33">
        <v>1044360</v>
      </c>
      <c r="C6" s="34">
        <v>1044360</v>
      </c>
      <c r="D6" s="35">
        <v>1044360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36">
        <v>522180</v>
      </c>
      <c r="C7" s="35">
        <v>522180</v>
      </c>
      <c r="D7" s="35">
        <v>522180</v>
      </c>
    </row>
    <row r="8" spans="1:12" ht="15" customHeight="1" x14ac:dyDescent="0.25">
      <c r="A8" s="12" t="s">
        <v>16</v>
      </c>
      <c r="B8" s="36">
        <v>522180</v>
      </c>
      <c r="C8" s="35">
        <v>522180</v>
      </c>
      <c r="D8" s="35">
        <v>522180</v>
      </c>
    </row>
    <row r="9" spans="1:12" ht="15" customHeight="1" x14ac:dyDescent="0.25">
      <c r="A9" s="12" t="s">
        <v>17</v>
      </c>
      <c r="B9" s="36">
        <v>261090</v>
      </c>
      <c r="C9" s="35">
        <v>261090</v>
      </c>
      <c r="D9" s="35">
        <v>261090</v>
      </c>
    </row>
    <row r="10" spans="1:12" ht="15" customHeight="1" x14ac:dyDescent="0.25">
      <c r="A10" s="12" t="s">
        <v>18</v>
      </c>
      <c r="B10" s="36">
        <v>261090</v>
      </c>
      <c r="C10" s="35">
        <v>261090</v>
      </c>
      <c r="D10" s="35">
        <v>261090</v>
      </c>
    </row>
    <row r="11" spans="1:12" ht="15" customHeight="1" x14ac:dyDescent="0.25">
      <c r="A11" s="12" t="s">
        <v>19</v>
      </c>
      <c r="B11" s="36">
        <v>261090</v>
      </c>
      <c r="C11" s="35">
        <v>261090</v>
      </c>
      <c r="D11" s="35">
        <v>261090</v>
      </c>
    </row>
    <row r="12" spans="1:12" ht="15" customHeight="1" x14ac:dyDescent="0.25">
      <c r="A12" s="12" t="s">
        <v>20</v>
      </c>
      <c r="B12" s="36">
        <v>522180</v>
      </c>
      <c r="C12" s="35">
        <v>522180</v>
      </c>
      <c r="D12" s="35">
        <v>522180</v>
      </c>
    </row>
    <row r="13" spans="1:12" ht="15" customHeight="1" x14ac:dyDescent="0.25">
      <c r="A13" s="12" t="s">
        <v>21</v>
      </c>
      <c r="B13" s="36">
        <v>261090</v>
      </c>
      <c r="C13" s="35">
        <v>261090</v>
      </c>
      <c r="D13" s="35">
        <v>261090</v>
      </c>
    </row>
    <row r="14" spans="1:12" ht="15" customHeight="1" x14ac:dyDescent="0.25">
      <c r="A14" s="12" t="s">
        <v>22</v>
      </c>
      <c r="B14" s="36">
        <v>261090</v>
      </c>
      <c r="C14" s="35">
        <v>261090</v>
      </c>
      <c r="D14" s="35">
        <v>261090</v>
      </c>
    </row>
    <row r="15" spans="1:12" ht="15" customHeight="1" x14ac:dyDescent="0.25">
      <c r="A15" s="12" t="s">
        <v>23</v>
      </c>
      <c r="B15" s="36">
        <v>261090</v>
      </c>
      <c r="C15" s="35">
        <v>261090</v>
      </c>
      <c r="D15" s="35">
        <v>261090</v>
      </c>
    </row>
    <row r="16" spans="1:12" ht="15" customHeight="1" x14ac:dyDescent="0.25">
      <c r="A16" s="12" t="s">
        <v>24</v>
      </c>
      <c r="B16" s="36">
        <v>522180</v>
      </c>
      <c r="C16" s="35">
        <v>522180</v>
      </c>
      <c r="D16" s="35">
        <v>522180</v>
      </c>
    </row>
    <row r="17" spans="1:4" ht="15" customHeight="1" x14ac:dyDescent="0.25">
      <c r="A17" s="12" t="s">
        <v>25</v>
      </c>
      <c r="B17" s="36">
        <v>261090</v>
      </c>
      <c r="C17" s="35">
        <v>261090</v>
      </c>
      <c r="D17" s="35">
        <v>261090</v>
      </c>
    </row>
    <row r="18" spans="1:4" ht="15" customHeight="1" x14ac:dyDescent="0.25">
      <c r="A18" s="12" t="s">
        <v>26</v>
      </c>
      <c r="B18" s="36">
        <v>391635</v>
      </c>
      <c r="C18" s="35">
        <v>391635</v>
      </c>
      <c r="D18" s="35">
        <v>391635</v>
      </c>
    </row>
    <row r="19" spans="1:4" ht="15" customHeight="1" x14ac:dyDescent="0.25">
      <c r="A19" s="12" t="s">
        <v>27</v>
      </c>
      <c r="B19" s="36">
        <v>261090</v>
      </c>
      <c r="C19" s="35">
        <v>261090</v>
      </c>
      <c r="D19" s="35">
        <v>261090</v>
      </c>
    </row>
    <row r="20" spans="1:4" ht="15" customHeight="1" x14ac:dyDescent="0.25">
      <c r="A20" s="12" t="s">
        <v>28</v>
      </c>
      <c r="B20" s="36">
        <v>391635</v>
      </c>
      <c r="C20" s="35">
        <v>391635</v>
      </c>
      <c r="D20" s="35">
        <v>391635</v>
      </c>
    </row>
    <row r="21" spans="1:4" ht="15" customHeight="1" x14ac:dyDescent="0.25">
      <c r="A21" s="12" t="s">
        <v>29</v>
      </c>
      <c r="B21" s="36">
        <v>261090</v>
      </c>
      <c r="C21" s="35">
        <v>261090</v>
      </c>
      <c r="D21" s="35">
        <v>261090</v>
      </c>
    </row>
    <row r="22" spans="1:4" ht="15" customHeight="1" x14ac:dyDescent="0.25">
      <c r="A22" s="12" t="s">
        <v>30</v>
      </c>
      <c r="B22" s="36">
        <v>261090</v>
      </c>
      <c r="C22" s="35">
        <v>261090</v>
      </c>
      <c r="D22" s="35">
        <v>261090</v>
      </c>
    </row>
    <row r="23" spans="1:4" ht="15" customHeight="1" x14ac:dyDescent="0.25">
      <c r="A23" s="12" t="s">
        <v>31</v>
      </c>
      <c r="B23" s="36">
        <v>261090</v>
      </c>
      <c r="C23" s="35">
        <v>261090</v>
      </c>
      <c r="D23" s="35">
        <v>261090</v>
      </c>
    </row>
    <row r="24" spans="1:4" ht="15" customHeight="1" x14ac:dyDescent="0.25">
      <c r="A24" s="12" t="s">
        <v>32</v>
      </c>
      <c r="B24" s="36">
        <v>261090</v>
      </c>
      <c r="C24" s="35">
        <v>261090</v>
      </c>
      <c r="D24" s="35">
        <v>261090</v>
      </c>
    </row>
    <row r="25" spans="1:4" ht="15" customHeight="1" x14ac:dyDescent="0.25">
      <c r="A25" s="12" t="s">
        <v>33</v>
      </c>
      <c r="B25" s="36">
        <v>261090</v>
      </c>
      <c r="C25" s="35">
        <v>261090</v>
      </c>
      <c r="D25" s="35">
        <v>261090</v>
      </c>
    </row>
    <row r="26" spans="1:4" ht="15" customHeight="1" x14ac:dyDescent="0.25">
      <c r="A26" s="12" t="s">
        <v>34</v>
      </c>
      <c r="B26" s="36">
        <v>261090</v>
      </c>
      <c r="C26" s="35">
        <v>261090</v>
      </c>
      <c r="D26" s="35">
        <v>261090</v>
      </c>
    </row>
    <row r="27" spans="1:4" ht="15" customHeight="1" x14ac:dyDescent="0.25">
      <c r="A27" s="12" t="s">
        <v>35</v>
      </c>
      <c r="B27" s="36">
        <v>261090</v>
      </c>
      <c r="C27" s="35">
        <v>261090</v>
      </c>
      <c r="D27" s="35">
        <v>261090</v>
      </c>
    </row>
    <row r="28" spans="1:4" ht="15" customHeight="1" x14ac:dyDescent="0.25">
      <c r="A28" s="12" t="s">
        <v>36</v>
      </c>
      <c r="B28" s="36">
        <v>261090</v>
      </c>
      <c r="C28" s="35">
        <v>261090</v>
      </c>
      <c r="D28" s="35">
        <v>261090</v>
      </c>
    </row>
    <row r="29" spans="1:4" ht="15" customHeight="1" x14ac:dyDescent="0.25">
      <c r="A29" s="12" t="s">
        <v>37</v>
      </c>
      <c r="B29" s="36">
        <v>391635</v>
      </c>
      <c r="C29" s="35">
        <v>391635</v>
      </c>
      <c r="D29" s="35">
        <v>391635</v>
      </c>
    </row>
    <row r="30" spans="1:4" ht="15" customHeight="1" x14ac:dyDescent="0.25">
      <c r="A30" s="12" t="s">
        <v>38</v>
      </c>
      <c r="B30" s="36">
        <v>261090</v>
      </c>
      <c r="C30" s="35">
        <v>261090</v>
      </c>
      <c r="D30" s="35">
        <v>261090</v>
      </c>
    </row>
    <row r="31" spans="1:4" ht="15" customHeight="1" x14ac:dyDescent="0.25">
      <c r="A31" s="12" t="s">
        <v>39</v>
      </c>
      <c r="B31" s="36">
        <v>261090</v>
      </c>
      <c r="C31" s="35">
        <v>261090</v>
      </c>
      <c r="D31" s="35">
        <v>261090</v>
      </c>
    </row>
    <row r="32" spans="1:4" ht="15" customHeight="1" x14ac:dyDescent="0.25">
      <c r="A32" s="12" t="s">
        <v>40</v>
      </c>
      <c r="B32" s="36">
        <v>391635</v>
      </c>
      <c r="C32" s="35">
        <v>391635</v>
      </c>
      <c r="D32" s="35">
        <v>391635</v>
      </c>
    </row>
    <row r="33" spans="1:4" ht="15" customHeight="1" x14ac:dyDescent="0.25">
      <c r="A33" s="12" t="s">
        <v>41</v>
      </c>
      <c r="B33" s="33">
        <v>261090</v>
      </c>
      <c r="C33" s="34">
        <v>261090</v>
      </c>
      <c r="D33" s="35">
        <v>261090</v>
      </c>
    </row>
    <row r="34" spans="1:4" ht="15" customHeight="1" x14ac:dyDescent="0.25">
      <c r="A34" s="12" t="s">
        <v>42</v>
      </c>
      <c r="B34" s="36">
        <v>261090</v>
      </c>
      <c r="C34" s="35">
        <v>261090</v>
      </c>
      <c r="D34" s="35">
        <v>261090</v>
      </c>
    </row>
    <row r="35" spans="1:4" ht="15" customHeight="1" x14ac:dyDescent="0.25">
      <c r="A35" s="12" t="s">
        <v>43</v>
      </c>
      <c r="B35" s="36">
        <v>391635</v>
      </c>
      <c r="C35" s="35">
        <v>391635</v>
      </c>
      <c r="D35" s="35">
        <v>391635</v>
      </c>
    </row>
    <row r="36" spans="1:4" ht="15" customHeight="1" x14ac:dyDescent="0.25">
      <c r="A36" s="12" t="s">
        <v>44</v>
      </c>
      <c r="B36" s="36">
        <v>391635</v>
      </c>
      <c r="C36" s="35">
        <v>391635</v>
      </c>
      <c r="D36" s="35">
        <v>391635</v>
      </c>
    </row>
    <row r="37" spans="1:4" ht="19.5" customHeight="1" x14ac:dyDescent="0.25">
      <c r="A37" s="15" t="s">
        <v>46</v>
      </c>
      <c r="B37" s="16">
        <f>SUM(B6:B36)</f>
        <v>10704690</v>
      </c>
      <c r="C37" s="16">
        <f>SUM(C6:C36)</f>
        <v>10704690</v>
      </c>
      <c r="D37" s="16">
        <f>SUM(D6:D36)</f>
        <v>10704690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0" tint="-0.249977111117893"/>
    <pageSetUpPr fitToPage="1"/>
  </sheetPr>
  <dimension ref="A1:M3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2.28515625" style="2" hidden="1" customWidth="1"/>
    <col min="13" max="16384" width="9.140625" style="2"/>
  </cols>
  <sheetData>
    <row r="1" spans="1:13" ht="15.6" x14ac:dyDescent="0.3">
      <c r="A1" s="1" t="s">
        <v>0</v>
      </c>
      <c r="B1" s="96"/>
      <c r="C1" s="96"/>
      <c r="D1" s="96"/>
    </row>
    <row r="2" spans="1:13" ht="23.25" customHeight="1" x14ac:dyDescent="0.25">
      <c r="A2" s="1" t="s">
        <v>0</v>
      </c>
      <c r="B2" s="1"/>
      <c r="C2" s="3"/>
      <c r="D2" s="4" t="s">
        <v>83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3" ht="67.150000000000006" customHeight="1" x14ac:dyDescent="0.25">
      <c r="A3" s="102" t="s">
        <v>98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3" ht="20.25" customHeight="1" x14ac:dyDescent="0.25">
      <c r="A4" s="1" t="s">
        <v>0</v>
      </c>
      <c r="B4" s="1"/>
      <c r="C4" s="6"/>
      <c r="D4" s="6" t="s">
        <v>7</v>
      </c>
      <c r="E4" s="7" t="s">
        <v>87</v>
      </c>
      <c r="F4" s="7" t="s">
        <v>47</v>
      </c>
      <c r="G4" s="7" t="s">
        <v>58</v>
      </c>
      <c r="H4" s="7" t="s">
        <v>88</v>
      </c>
      <c r="I4" s="8">
        <v>530</v>
      </c>
      <c r="J4" s="9">
        <f>B37</f>
        <v>3779100</v>
      </c>
      <c r="K4" s="9">
        <f t="shared" ref="K4:L4" si="0">C37</f>
        <v>228000</v>
      </c>
      <c r="L4" s="9">
        <f t="shared" si="0"/>
        <v>202600</v>
      </c>
    </row>
    <row r="5" spans="1:13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87</v>
      </c>
      <c r="F5" s="2" t="s">
        <v>47</v>
      </c>
      <c r="G5" s="2" t="s">
        <v>58</v>
      </c>
      <c r="H5" s="2" t="s">
        <v>88</v>
      </c>
      <c r="I5" s="2" t="s">
        <v>92</v>
      </c>
      <c r="J5" s="11">
        <v>3779100</v>
      </c>
      <c r="K5" s="11">
        <v>228000</v>
      </c>
      <c r="L5" s="11">
        <v>202600</v>
      </c>
    </row>
    <row r="6" spans="1:13" ht="15" customHeight="1" x14ac:dyDescent="0.25">
      <c r="A6" s="12" t="s">
        <v>14</v>
      </c>
      <c r="B6" s="13">
        <v>979559</v>
      </c>
      <c r="C6" s="13">
        <v>59098</v>
      </c>
      <c r="D6" s="13">
        <v>52515</v>
      </c>
      <c r="J6" s="11">
        <f>J4-J5</f>
        <v>0</v>
      </c>
      <c r="K6" s="11">
        <f t="shared" ref="K6:L6" si="1">K4-K5</f>
        <v>0</v>
      </c>
      <c r="L6" s="11">
        <f t="shared" si="1"/>
        <v>0</v>
      </c>
      <c r="M6" s="11"/>
    </row>
    <row r="7" spans="1:13" ht="15" customHeight="1" x14ac:dyDescent="0.25">
      <c r="A7" s="12" t="s">
        <v>15</v>
      </c>
      <c r="B7" s="13">
        <v>214311</v>
      </c>
      <c r="C7" s="13">
        <v>13000</v>
      </c>
      <c r="D7" s="13">
        <v>11552</v>
      </c>
    </row>
    <row r="8" spans="1:13" ht="15" customHeight="1" x14ac:dyDescent="0.25">
      <c r="A8" s="12" t="s">
        <v>16</v>
      </c>
      <c r="B8" s="13">
        <v>160507</v>
      </c>
      <c r="C8" s="13">
        <v>9683</v>
      </c>
      <c r="D8" s="13">
        <v>8604</v>
      </c>
    </row>
    <row r="9" spans="1:13" ht="15" customHeight="1" x14ac:dyDescent="0.25">
      <c r="A9" s="12" t="s">
        <v>17</v>
      </c>
      <c r="B9" s="13">
        <v>77893</v>
      </c>
      <c r="C9" s="13">
        <v>4656</v>
      </c>
      <c r="D9" s="13">
        <v>4137</v>
      </c>
    </row>
    <row r="10" spans="1:13" ht="15" customHeight="1" x14ac:dyDescent="0.25">
      <c r="A10" s="12" t="s">
        <v>18</v>
      </c>
      <c r="B10" s="13">
        <v>33169</v>
      </c>
      <c r="C10" s="13">
        <v>2056</v>
      </c>
      <c r="D10" s="13">
        <v>1828</v>
      </c>
    </row>
    <row r="11" spans="1:13" ht="15" customHeight="1" x14ac:dyDescent="0.25">
      <c r="A11" s="12" t="s">
        <v>19</v>
      </c>
      <c r="B11" s="13">
        <v>103029</v>
      </c>
      <c r="C11" s="13">
        <v>6265</v>
      </c>
      <c r="D11" s="13">
        <v>5567</v>
      </c>
    </row>
    <row r="12" spans="1:13" ht="15" customHeight="1" x14ac:dyDescent="0.25">
      <c r="A12" s="12" t="s">
        <v>20</v>
      </c>
      <c r="B12" s="13">
        <v>200388</v>
      </c>
      <c r="C12" s="13">
        <v>12023</v>
      </c>
      <c r="D12" s="13">
        <v>10684</v>
      </c>
    </row>
    <row r="13" spans="1:13" ht="15" customHeight="1" x14ac:dyDescent="0.25">
      <c r="A13" s="12" t="s">
        <v>21</v>
      </c>
      <c r="B13" s="13">
        <v>77893</v>
      </c>
      <c r="C13" s="13">
        <v>4656</v>
      </c>
      <c r="D13" s="13">
        <v>4137</v>
      </c>
    </row>
    <row r="14" spans="1:13" ht="15" customHeight="1" x14ac:dyDescent="0.25">
      <c r="A14" s="12" t="s">
        <v>22</v>
      </c>
      <c r="B14" s="14">
        <v>25178</v>
      </c>
      <c r="C14" s="13">
        <v>1499</v>
      </c>
      <c r="D14" s="13">
        <v>1332</v>
      </c>
    </row>
    <row r="15" spans="1:13" ht="15" customHeight="1" x14ac:dyDescent="0.25">
      <c r="A15" s="12" t="s">
        <v>23</v>
      </c>
      <c r="B15" s="13">
        <v>71135</v>
      </c>
      <c r="C15" s="13">
        <v>4235</v>
      </c>
      <c r="D15" s="13">
        <v>3763</v>
      </c>
    </row>
    <row r="16" spans="1:13" ht="15" customHeight="1" x14ac:dyDescent="0.25">
      <c r="A16" s="12" t="s">
        <v>24</v>
      </c>
      <c r="B16" s="13">
        <v>157016</v>
      </c>
      <c r="C16" s="13">
        <v>9472</v>
      </c>
      <c r="D16" s="13">
        <v>8417</v>
      </c>
    </row>
    <row r="17" spans="1:4" ht="15" customHeight="1" x14ac:dyDescent="0.25">
      <c r="A17" s="12" t="s">
        <v>25</v>
      </c>
      <c r="B17" s="13">
        <v>28627</v>
      </c>
      <c r="C17" s="13">
        <v>1709</v>
      </c>
      <c r="D17" s="13">
        <v>1519</v>
      </c>
    </row>
    <row r="18" spans="1:4" ht="15" customHeight="1" x14ac:dyDescent="0.25">
      <c r="A18" s="12" t="s">
        <v>26</v>
      </c>
      <c r="B18" s="13">
        <v>112330</v>
      </c>
      <c r="C18" s="13">
        <v>6761</v>
      </c>
      <c r="D18" s="13">
        <v>6008</v>
      </c>
    </row>
    <row r="19" spans="1:4" ht="15" customHeight="1" x14ac:dyDescent="0.25">
      <c r="A19" s="12" t="s">
        <v>27</v>
      </c>
      <c r="B19" s="13">
        <v>51626</v>
      </c>
      <c r="C19" s="13">
        <v>3132</v>
      </c>
      <c r="D19" s="13">
        <v>2783</v>
      </c>
    </row>
    <row r="20" spans="1:4" ht="15" customHeight="1" x14ac:dyDescent="0.25">
      <c r="A20" s="12" t="s">
        <v>28</v>
      </c>
      <c r="B20" s="13">
        <v>91732</v>
      </c>
      <c r="C20" s="13">
        <v>5498</v>
      </c>
      <c r="D20" s="13">
        <v>4885</v>
      </c>
    </row>
    <row r="21" spans="1:4" ht="15" customHeight="1" x14ac:dyDescent="0.25">
      <c r="A21" s="12" t="s">
        <v>29</v>
      </c>
      <c r="B21" s="13">
        <v>51585</v>
      </c>
      <c r="C21" s="13">
        <v>3132</v>
      </c>
      <c r="D21" s="13">
        <v>2783</v>
      </c>
    </row>
    <row r="22" spans="1:4" ht="15" customHeight="1" x14ac:dyDescent="0.25">
      <c r="A22" s="12" t="s">
        <v>30</v>
      </c>
      <c r="B22" s="13">
        <v>77893</v>
      </c>
      <c r="C22" s="13">
        <v>4656</v>
      </c>
      <c r="D22" s="13">
        <v>4137</v>
      </c>
    </row>
    <row r="23" spans="1:4" ht="15" customHeight="1" x14ac:dyDescent="0.25">
      <c r="A23" s="12" t="s">
        <v>31</v>
      </c>
      <c r="B23" s="13">
        <v>80253</v>
      </c>
      <c r="C23" s="13">
        <v>4841</v>
      </c>
      <c r="D23" s="13">
        <v>4302</v>
      </c>
    </row>
    <row r="24" spans="1:4" ht="15" customHeight="1" x14ac:dyDescent="0.25">
      <c r="A24" s="12" t="s">
        <v>32</v>
      </c>
      <c r="B24" s="13">
        <v>97401</v>
      </c>
      <c r="C24" s="13">
        <v>5894</v>
      </c>
      <c r="D24" s="13">
        <v>5237</v>
      </c>
    </row>
    <row r="25" spans="1:4" ht="15" customHeight="1" x14ac:dyDescent="0.25">
      <c r="A25" s="12" t="s">
        <v>33</v>
      </c>
      <c r="B25" s="13">
        <v>50537</v>
      </c>
      <c r="C25" s="13">
        <v>3107</v>
      </c>
      <c r="D25" s="13">
        <v>2761</v>
      </c>
    </row>
    <row r="26" spans="1:4" ht="15" customHeight="1" x14ac:dyDescent="0.25">
      <c r="A26" s="12" t="s">
        <v>34</v>
      </c>
      <c r="B26" s="13">
        <v>25178</v>
      </c>
      <c r="C26" s="13">
        <v>1499</v>
      </c>
      <c r="D26" s="13">
        <v>1332</v>
      </c>
    </row>
    <row r="27" spans="1:4" ht="15" customHeight="1" x14ac:dyDescent="0.25">
      <c r="A27" s="12" t="s">
        <v>35</v>
      </c>
      <c r="B27" s="13">
        <v>77893</v>
      </c>
      <c r="C27" s="13">
        <v>4656</v>
      </c>
      <c r="D27" s="13">
        <v>4137</v>
      </c>
    </row>
    <row r="28" spans="1:4" ht="15" customHeight="1" x14ac:dyDescent="0.25">
      <c r="A28" s="12" t="s">
        <v>36</v>
      </c>
      <c r="B28" s="13">
        <v>166176</v>
      </c>
      <c r="C28" s="13">
        <v>10054</v>
      </c>
      <c r="D28" s="13">
        <v>8934</v>
      </c>
    </row>
    <row r="29" spans="1:4" ht="15" customHeight="1" x14ac:dyDescent="0.25">
      <c r="A29" s="12" t="s">
        <v>37</v>
      </c>
      <c r="B29" s="13">
        <v>148986</v>
      </c>
      <c r="C29" s="13">
        <v>9026</v>
      </c>
      <c r="D29" s="13">
        <v>8020</v>
      </c>
    </row>
    <row r="30" spans="1:4" ht="15" customHeight="1" x14ac:dyDescent="0.25">
      <c r="A30" s="12" t="s">
        <v>38</v>
      </c>
      <c r="B30" s="13">
        <v>24047</v>
      </c>
      <c r="C30" s="13">
        <v>1473</v>
      </c>
      <c r="D30" s="13">
        <v>1309</v>
      </c>
    </row>
    <row r="31" spans="1:4" ht="15" customHeight="1" x14ac:dyDescent="0.25">
      <c r="A31" s="12" t="s">
        <v>39</v>
      </c>
      <c r="B31" s="13">
        <v>82432</v>
      </c>
      <c r="C31" s="13">
        <v>5001</v>
      </c>
      <c r="D31" s="13">
        <v>4444</v>
      </c>
    </row>
    <row r="32" spans="1:4" ht="15" customHeight="1" x14ac:dyDescent="0.25">
      <c r="A32" s="12" t="s">
        <v>40</v>
      </c>
      <c r="B32" s="13">
        <v>103029</v>
      </c>
      <c r="C32" s="13">
        <v>6265</v>
      </c>
      <c r="D32" s="13">
        <v>5567</v>
      </c>
    </row>
    <row r="33" spans="1:4" ht="15" customHeight="1" x14ac:dyDescent="0.25">
      <c r="A33" s="12" t="s">
        <v>41</v>
      </c>
      <c r="B33" s="13">
        <v>39017</v>
      </c>
      <c r="C33" s="13">
        <v>2341</v>
      </c>
      <c r="D33" s="13">
        <v>2080</v>
      </c>
    </row>
    <row r="34" spans="1:4" ht="15" customHeight="1" x14ac:dyDescent="0.25">
      <c r="A34" s="12" t="s">
        <v>42</v>
      </c>
      <c r="B34" s="13">
        <v>77893</v>
      </c>
      <c r="C34" s="13">
        <v>4656</v>
      </c>
      <c r="D34" s="13">
        <v>4137</v>
      </c>
    </row>
    <row r="35" spans="1:4" ht="15" customHeight="1" x14ac:dyDescent="0.25">
      <c r="A35" s="12" t="s">
        <v>43</v>
      </c>
      <c r="B35" s="13">
        <v>131880</v>
      </c>
      <c r="C35" s="13">
        <v>7973</v>
      </c>
      <c r="D35" s="13">
        <v>7085</v>
      </c>
    </row>
    <row r="36" spans="1:4" ht="15" customHeight="1" x14ac:dyDescent="0.25">
      <c r="A36" s="12" t="s">
        <v>44</v>
      </c>
      <c r="B36" s="13">
        <v>160507</v>
      </c>
      <c r="C36" s="13">
        <v>9683</v>
      </c>
      <c r="D36" s="13">
        <v>8604</v>
      </c>
    </row>
    <row r="37" spans="1:4" ht="19.5" customHeight="1" x14ac:dyDescent="0.25">
      <c r="A37" s="15" t="s">
        <v>46</v>
      </c>
      <c r="B37" s="16">
        <f>SUM(B6:B36)</f>
        <v>3779100</v>
      </c>
      <c r="C37" s="16">
        <f>SUM(C6:C36)</f>
        <v>228000</v>
      </c>
      <c r="D37" s="16">
        <f>SUM(D6:D36)</f>
        <v>202600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8.710937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2.285156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84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0.6" customHeight="1" x14ac:dyDescent="0.25">
      <c r="A3" s="102" t="s">
        <v>404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87</v>
      </c>
      <c r="F4" s="7" t="s">
        <v>47</v>
      </c>
      <c r="G4" s="7" t="s">
        <v>89</v>
      </c>
      <c r="H4" s="7" t="s">
        <v>90</v>
      </c>
      <c r="I4" s="8">
        <v>530</v>
      </c>
      <c r="J4" s="9">
        <f>B37</f>
        <v>54841100</v>
      </c>
      <c r="K4" s="9">
        <f t="shared" ref="K4:L4" si="0">C37</f>
        <v>54841100</v>
      </c>
      <c r="L4" s="9">
        <f t="shared" si="0"/>
        <v>54841100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87</v>
      </c>
      <c r="F5" s="2" t="s">
        <v>47</v>
      </c>
      <c r="G5" s="2" t="s">
        <v>89</v>
      </c>
      <c r="H5" s="2" t="s">
        <v>90</v>
      </c>
      <c r="I5" s="2" t="s">
        <v>92</v>
      </c>
      <c r="J5" s="20">
        <v>54841100</v>
      </c>
      <c r="K5" s="20">
        <v>54841100</v>
      </c>
      <c r="L5" s="20">
        <v>54841100</v>
      </c>
    </row>
    <row r="6" spans="1:12" ht="15" customHeight="1" x14ac:dyDescent="0.25">
      <c r="A6" s="12" t="s">
        <v>14</v>
      </c>
      <c r="B6" s="13">
        <v>11488160</v>
      </c>
      <c r="C6" s="13">
        <v>11488160</v>
      </c>
      <c r="D6" s="13">
        <v>11488160</v>
      </c>
      <c r="E6" s="11"/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2088920</v>
      </c>
      <c r="C7" s="13">
        <v>2088920</v>
      </c>
      <c r="D7" s="13">
        <v>2088920</v>
      </c>
    </row>
    <row r="8" spans="1:12" ht="15" customHeight="1" x14ac:dyDescent="0.25">
      <c r="A8" s="12" t="s">
        <v>16</v>
      </c>
      <c r="B8" s="13">
        <v>2088920</v>
      </c>
      <c r="C8" s="13">
        <v>2088920</v>
      </c>
      <c r="D8" s="13">
        <v>2088920</v>
      </c>
    </row>
    <row r="9" spans="1:12" ht="15" customHeight="1" x14ac:dyDescent="0.25">
      <c r="A9" s="12" t="s">
        <v>17</v>
      </c>
      <c r="B9" s="13">
        <v>1305650</v>
      </c>
      <c r="C9" s="13">
        <v>1305650</v>
      </c>
      <c r="D9" s="13">
        <v>1305650</v>
      </c>
    </row>
    <row r="10" spans="1:12" ht="15" customHeight="1" x14ac:dyDescent="0.25">
      <c r="A10" s="12" t="s">
        <v>18</v>
      </c>
      <c r="B10" s="13">
        <v>1044560</v>
      </c>
      <c r="C10" s="13">
        <v>1044560</v>
      </c>
      <c r="D10" s="13">
        <v>1044560</v>
      </c>
    </row>
    <row r="11" spans="1:12" ht="15" customHeight="1" x14ac:dyDescent="0.25">
      <c r="A11" s="12" t="s">
        <v>19</v>
      </c>
      <c r="B11" s="13">
        <v>1305850</v>
      </c>
      <c r="C11" s="13">
        <v>1305850</v>
      </c>
      <c r="D11" s="13">
        <v>1305850</v>
      </c>
    </row>
    <row r="12" spans="1:12" ht="15" customHeight="1" x14ac:dyDescent="0.25">
      <c r="A12" s="12" t="s">
        <v>20</v>
      </c>
      <c r="B12" s="13">
        <v>2088920</v>
      </c>
      <c r="C12" s="13">
        <v>2088920</v>
      </c>
      <c r="D12" s="13">
        <v>2088920</v>
      </c>
    </row>
    <row r="13" spans="1:12" ht="15" customHeight="1" x14ac:dyDescent="0.25">
      <c r="A13" s="12" t="s">
        <v>21</v>
      </c>
      <c r="B13" s="13">
        <v>1305850</v>
      </c>
      <c r="C13" s="13">
        <v>1305850</v>
      </c>
      <c r="D13" s="13">
        <v>1305850</v>
      </c>
    </row>
    <row r="14" spans="1:12" ht="15" customHeight="1" x14ac:dyDescent="0.25">
      <c r="A14" s="12" t="s">
        <v>22</v>
      </c>
      <c r="B14" s="14">
        <v>1044560</v>
      </c>
      <c r="C14" s="13">
        <v>1044560</v>
      </c>
      <c r="D14" s="13">
        <v>1044560</v>
      </c>
    </row>
    <row r="15" spans="1:12" ht="15" customHeight="1" x14ac:dyDescent="0.25">
      <c r="A15" s="12" t="s">
        <v>23</v>
      </c>
      <c r="B15" s="13">
        <v>1044760</v>
      </c>
      <c r="C15" s="13">
        <v>1044760</v>
      </c>
      <c r="D15" s="13">
        <v>1044760</v>
      </c>
    </row>
    <row r="16" spans="1:12" ht="15" customHeight="1" x14ac:dyDescent="0.25">
      <c r="A16" s="12" t="s">
        <v>24</v>
      </c>
      <c r="B16" s="13">
        <v>2089920</v>
      </c>
      <c r="C16" s="13">
        <v>2089920</v>
      </c>
      <c r="D16" s="13">
        <v>2089920</v>
      </c>
    </row>
    <row r="17" spans="1:4" ht="15" customHeight="1" x14ac:dyDescent="0.25">
      <c r="A17" s="12" t="s">
        <v>25</v>
      </c>
      <c r="B17" s="13">
        <v>1044560</v>
      </c>
      <c r="C17" s="13">
        <v>1044560</v>
      </c>
      <c r="D17" s="13">
        <v>1044560</v>
      </c>
    </row>
    <row r="18" spans="1:4" ht="15" customHeight="1" x14ac:dyDescent="0.25">
      <c r="A18" s="12" t="s">
        <v>26</v>
      </c>
      <c r="B18" s="13">
        <v>1828030</v>
      </c>
      <c r="C18" s="13">
        <v>1828030</v>
      </c>
      <c r="D18" s="13">
        <v>1828030</v>
      </c>
    </row>
    <row r="19" spans="1:4" ht="15" customHeight="1" x14ac:dyDescent="0.25">
      <c r="A19" s="12" t="s">
        <v>27</v>
      </c>
      <c r="B19" s="13">
        <v>1044960</v>
      </c>
      <c r="C19" s="13">
        <v>1044960</v>
      </c>
      <c r="D19" s="13">
        <v>1044960</v>
      </c>
    </row>
    <row r="20" spans="1:4" ht="15" customHeight="1" x14ac:dyDescent="0.25">
      <c r="A20" s="12" t="s">
        <v>28</v>
      </c>
      <c r="B20" s="13">
        <v>1828030</v>
      </c>
      <c r="C20" s="13">
        <v>1828030</v>
      </c>
      <c r="D20" s="13">
        <v>1828030</v>
      </c>
    </row>
    <row r="21" spans="1:4" ht="15" customHeight="1" x14ac:dyDescent="0.25">
      <c r="A21" s="12" t="s">
        <v>29</v>
      </c>
      <c r="B21" s="13">
        <v>1305850</v>
      </c>
      <c r="C21" s="13">
        <v>1305850</v>
      </c>
      <c r="D21" s="13">
        <v>1305850</v>
      </c>
    </row>
    <row r="22" spans="1:4" ht="15" customHeight="1" x14ac:dyDescent="0.25">
      <c r="A22" s="12" t="s">
        <v>30</v>
      </c>
      <c r="B22" s="13">
        <v>1305850</v>
      </c>
      <c r="C22" s="13">
        <v>1305850</v>
      </c>
      <c r="D22" s="13">
        <v>1305850</v>
      </c>
    </row>
    <row r="23" spans="1:4" ht="15" customHeight="1" x14ac:dyDescent="0.25">
      <c r="A23" s="12" t="s">
        <v>31</v>
      </c>
      <c r="B23" s="13">
        <v>1305650</v>
      </c>
      <c r="C23" s="13">
        <v>1305650</v>
      </c>
      <c r="D23" s="13">
        <v>1305650</v>
      </c>
    </row>
    <row r="24" spans="1:4" ht="15" customHeight="1" x14ac:dyDescent="0.25">
      <c r="A24" s="12" t="s">
        <v>32</v>
      </c>
      <c r="B24" s="13">
        <v>1305850</v>
      </c>
      <c r="C24" s="13">
        <v>1305850</v>
      </c>
      <c r="D24" s="13">
        <v>1305850</v>
      </c>
    </row>
    <row r="25" spans="1:4" ht="15" customHeight="1" x14ac:dyDescent="0.25">
      <c r="A25" s="12" t="s">
        <v>33</v>
      </c>
      <c r="B25" s="13">
        <v>1044760</v>
      </c>
      <c r="C25" s="13">
        <v>1044760</v>
      </c>
      <c r="D25" s="13">
        <v>1044760</v>
      </c>
    </row>
    <row r="26" spans="1:4" ht="15" customHeight="1" x14ac:dyDescent="0.25">
      <c r="A26" s="12" t="s">
        <v>34</v>
      </c>
      <c r="B26" s="13">
        <v>1044760</v>
      </c>
      <c r="C26" s="13">
        <v>1044760</v>
      </c>
      <c r="D26" s="13">
        <v>1044760</v>
      </c>
    </row>
    <row r="27" spans="1:4" ht="15" customHeight="1" x14ac:dyDescent="0.25">
      <c r="A27" s="12" t="s">
        <v>35</v>
      </c>
      <c r="B27" s="13">
        <v>1828230</v>
      </c>
      <c r="C27" s="13">
        <v>1828230</v>
      </c>
      <c r="D27" s="13">
        <v>1828230</v>
      </c>
    </row>
    <row r="28" spans="1:4" ht="15" customHeight="1" x14ac:dyDescent="0.25">
      <c r="A28" s="12" t="s">
        <v>36</v>
      </c>
      <c r="B28" s="13">
        <v>1305850</v>
      </c>
      <c r="C28" s="13">
        <v>1305850</v>
      </c>
      <c r="D28" s="13">
        <v>1305850</v>
      </c>
    </row>
    <row r="29" spans="1:4" ht="15" customHeight="1" x14ac:dyDescent="0.25">
      <c r="A29" s="12" t="s">
        <v>37</v>
      </c>
      <c r="B29" s="13">
        <v>1828230</v>
      </c>
      <c r="C29" s="13">
        <v>1828230</v>
      </c>
      <c r="D29" s="13">
        <v>1828230</v>
      </c>
    </row>
    <row r="30" spans="1:4" ht="15" customHeight="1" x14ac:dyDescent="0.25">
      <c r="A30" s="12" t="s">
        <v>38</v>
      </c>
      <c r="B30" s="13">
        <v>1044760</v>
      </c>
      <c r="C30" s="13">
        <v>1044760</v>
      </c>
      <c r="D30" s="13">
        <v>1044760</v>
      </c>
    </row>
    <row r="31" spans="1:4" ht="15" customHeight="1" x14ac:dyDescent="0.25">
      <c r="A31" s="12" t="s">
        <v>39</v>
      </c>
      <c r="B31" s="13">
        <v>1044760</v>
      </c>
      <c r="C31" s="13">
        <v>1044760</v>
      </c>
      <c r="D31" s="13">
        <v>1044760</v>
      </c>
    </row>
    <row r="32" spans="1:4" ht="15" customHeight="1" x14ac:dyDescent="0.25">
      <c r="A32" s="12" t="s">
        <v>40</v>
      </c>
      <c r="B32" s="13">
        <v>1827830</v>
      </c>
      <c r="C32" s="13">
        <v>1827830</v>
      </c>
      <c r="D32" s="13">
        <v>1827830</v>
      </c>
    </row>
    <row r="33" spans="1:4" ht="15" customHeight="1" x14ac:dyDescent="0.25">
      <c r="A33" s="12" t="s">
        <v>41</v>
      </c>
      <c r="B33" s="13">
        <v>1044960</v>
      </c>
      <c r="C33" s="13">
        <v>1044960</v>
      </c>
      <c r="D33" s="13">
        <v>1044960</v>
      </c>
    </row>
    <row r="34" spans="1:4" ht="15" customHeight="1" x14ac:dyDescent="0.25">
      <c r="A34" s="12" t="s">
        <v>42</v>
      </c>
      <c r="B34" s="13">
        <v>1305850</v>
      </c>
      <c r="C34" s="13">
        <v>1305850</v>
      </c>
      <c r="D34" s="13">
        <v>1305850</v>
      </c>
    </row>
    <row r="35" spans="1:4" ht="15" customHeight="1" x14ac:dyDescent="0.25">
      <c r="A35" s="12" t="s">
        <v>43</v>
      </c>
      <c r="B35" s="13">
        <v>1828230</v>
      </c>
      <c r="C35" s="13">
        <v>1828230</v>
      </c>
      <c r="D35" s="13">
        <v>1828230</v>
      </c>
    </row>
    <row r="36" spans="1:4" ht="15" customHeight="1" x14ac:dyDescent="0.25">
      <c r="A36" s="12" t="s">
        <v>44</v>
      </c>
      <c r="B36" s="13">
        <v>1828030</v>
      </c>
      <c r="C36" s="13">
        <v>1828030</v>
      </c>
      <c r="D36" s="13">
        <v>1828030</v>
      </c>
    </row>
    <row r="37" spans="1:4" ht="19.5" customHeight="1" x14ac:dyDescent="0.25">
      <c r="A37" s="15" t="s">
        <v>46</v>
      </c>
      <c r="B37" s="16">
        <f>SUM(B6:B36)</f>
        <v>54841100</v>
      </c>
      <c r="C37" s="16">
        <f>SUM(C6:C36)</f>
        <v>54841100</v>
      </c>
      <c r="D37" s="16">
        <f>SUM(D6:D36)</f>
        <v>54841100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0" tint="-0.249977111117893"/>
    <pageSetUpPr fitToPage="1"/>
  </sheetPr>
  <dimension ref="A1:L37"/>
  <sheetViews>
    <sheetView view="pageBreakPreview" zoomScale="115" zoomScaleNormal="100" zoomScaleSheetLayoutView="115" workbookViewId="0">
      <selection activeCell="E1" sqref="E1:L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2.85546875" style="2" hidden="1" customWidth="1"/>
    <col min="12" max="12" width="13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85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7.150000000000006" customHeight="1" x14ac:dyDescent="0.25">
      <c r="A3" s="102" t="s">
        <v>99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87</v>
      </c>
      <c r="F4" s="7" t="s">
        <v>49</v>
      </c>
      <c r="G4" s="7" t="s">
        <v>9</v>
      </c>
      <c r="H4" s="7" t="s">
        <v>91</v>
      </c>
      <c r="I4" s="8">
        <v>530</v>
      </c>
      <c r="J4" s="9">
        <f>B34</f>
        <v>31952500</v>
      </c>
      <c r="K4" s="9">
        <f>C34</f>
        <v>32986900</v>
      </c>
      <c r="L4" s="9">
        <f>D34</f>
        <v>34107600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E5" s="2" t="s">
        <v>87</v>
      </c>
      <c r="F5" s="2" t="s">
        <v>49</v>
      </c>
      <c r="G5" s="2" t="s">
        <v>9</v>
      </c>
      <c r="H5" s="2" t="s">
        <v>91</v>
      </c>
      <c r="I5" s="2" t="s">
        <v>92</v>
      </c>
      <c r="J5" s="19">
        <v>31952500</v>
      </c>
      <c r="K5" s="19">
        <v>32986900</v>
      </c>
      <c r="L5" s="19">
        <v>34107600</v>
      </c>
    </row>
    <row r="6" spans="1:12" ht="15" customHeight="1" x14ac:dyDescent="0.25">
      <c r="A6" s="12" t="s">
        <v>17</v>
      </c>
      <c r="B6" s="13">
        <v>950967</v>
      </c>
      <c r="C6" s="13">
        <v>981753</v>
      </c>
      <c r="D6" s="13">
        <v>1015107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18</v>
      </c>
      <c r="B7" s="13">
        <v>475484</v>
      </c>
      <c r="C7" s="13">
        <v>490876</v>
      </c>
      <c r="D7" s="13">
        <v>507554</v>
      </c>
    </row>
    <row r="8" spans="1:12" ht="15" customHeight="1" x14ac:dyDescent="0.25">
      <c r="A8" s="12" t="s">
        <v>19</v>
      </c>
      <c r="B8" s="13">
        <v>1426451</v>
      </c>
      <c r="C8" s="13">
        <v>1472629</v>
      </c>
      <c r="D8" s="13">
        <v>1522661</v>
      </c>
    </row>
    <row r="9" spans="1:12" ht="15" customHeight="1" x14ac:dyDescent="0.25">
      <c r="A9" s="12" t="s">
        <v>20</v>
      </c>
      <c r="B9" s="13">
        <v>3471031</v>
      </c>
      <c r="C9" s="13">
        <v>3583401</v>
      </c>
      <c r="D9" s="13">
        <v>3705141</v>
      </c>
    </row>
    <row r="10" spans="1:12" ht="15" customHeight="1" x14ac:dyDescent="0.25">
      <c r="A10" s="12" t="s">
        <v>21</v>
      </c>
      <c r="B10" s="13">
        <v>808322</v>
      </c>
      <c r="C10" s="13">
        <v>834490</v>
      </c>
      <c r="D10" s="13">
        <v>862841</v>
      </c>
    </row>
    <row r="11" spans="1:12" ht="15" customHeight="1" x14ac:dyDescent="0.25">
      <c r="A11" s="12" t="s">
        <v>22</v>
      </c>
      <c r="B11" s="14">
        <v>808322</v>
      </c>
      <c r="C11" s="13">
        <v>834490</v>
      </c>
      <c r="D11" s="13">
        <v>862841</v>
      </c>
    </row>
    <row r="12" spans="1:12" ht="15" customHeight="1" x14ac:dyDescent="0.25">
      <c r="A12" s="12" t="s">
        <v>23</v>
      </c>
      <c r="B12" s="13">
        <v>713225</v>
      </c>
      <c r="C12" s="13">
        <v>736315</v>
      </c>
      <c r="D12" s="13">
        <v>761330</v>
      </c>
    </row>
    <row r="13" spans="1:12" ht="15" customHeight="1" x14ac:dyDescent="0.25">
      <c r="A13" s="12" t="s">
        <v>24</v>
      </c>
      <c r="B13" s="13">
        <v>3280837</v>
      </c>
      <c r="C13" s="13">
        <v>3387048</v>
      </c>
      <c r="D13" s="13">
        <v>3502120</v>
      </c>
    </row>
    <row r="14" spans="1:12" ht="15" customHeight="1" x14ac:dyDescent="0.25">
      <c r="A14" s="12" t="s">
        <v>25</v>
      </c>
      <c r="B14" s="13">
        <v>427935</v>
      </c>
      <c r="C14" s="13">
        <v>441789</v>
      </c>
      <c r="D14" s="13">
        <v>456798</v>
      </c>
    </row>
    <row r="15" spans="1:12" ht="15" customHeight="1" x14ac:dyDescent="0.25">
      <c r="A15" s="12" t="s">
        <v>26</v>
      </c>
      <c r="B15" s="13">
        <v>475484</v>
      </c>
      <c r="C15" s="13">
        <v>490876</v>
      </c>
      <c r="D15" s="13">
        <v>507554</v>
      </c>
    </row>
    <row r="16" spans="1:12" ht="15" customHeight="1" x14ac:dyDescent="0.25">
      <c r="A16" s="12" t="s">
        <v>27</v>
      </c>
      <c r="B16" s="13">
        <v>855871</v>
      </c>
      <c r="C16" s="13">
        <v>883578</v>
      </c>
      <c r="D16" s="13">
        <v>913596</v>
      </c>
    </row>
    <row r="17" spans="1:4" ht="15" customHeight="1" x14ac:dyDescent="0.25">
      <c r="A17" s="12" t="s">
        <v>28</v>
      </c>
      <c r="B17" s="13">
        <v>808322</v>
      </c>
      <c r="C17" s="13">
        <v>834490</v>
      </c>
      <c r="D17" s="13">
        <v>862841</v>
      </c>
    </row>
    <row r="18" spans="1:4" ht="15" customHeight="1" x14ac:dyDescent="0.25">
      <c r="A18" s="12" t="s">
        <v>29</v>
      </c>
      <c r="B18" s="13">
        <v>1188709</v>
      </c>
      <c r="C18" s="13">
        <v>1227191</v>
      </c>
      <c r="D18" s="13">
        <v>1268884</v>
      </c>
    </row>
    <row r="19" spans="1:4" ht="15" customHeight="1" x14ac:dyDescent="0.25">
      <c r="A19" s="12" t="s">
        <v>30</v>
      </c>
      <c r="B19" s="13">
        <v>2044580</v>
      </c>
      <c r="C19" s="13">
        <v>2110769</v>
      </c>
      <c r="D19" s="13">
        <v>2182480</v>
      </c>
    </row>
    <row r="20" spans="1:4" ht="15" customHeight="1" x14ac:dyDescent="0.25">
      <c r="A20" s="12" t="s">
        <v>31</v>
      </c>
      <c r="B20" s="13">
        <v>1569096</v>
      </c>
      <c r="C20" s="13">
        <v>1619892</v>
      </c>
      <c r="D20" s="13">
        <v>1674927</v>
      </c>
    </row>
    <row r="21" spans="1:4" ht="15" customHeight="1" x14ac:dyDescent="0.25">
      <c r="A21" s="12" t="s">
        <v>32</v>
      </c>
      <c r="B21" s="13">
        <v>808322</v>
      </c>
      <c r="C21" s="13">
        <v>834490</v>
      </c>
      <c r="D21" s="13">
        <v>862841</v>
      </c>
    </row>
    <row r="22" spans="1:4" ht="15" customHeight="1" x14ac:dyDescent="0.25">
      <c r="A22" s="12" t="s">
        <v>33</v>
      </c>
      <c r="B22" s="13">
        <v>808322</v>
      </c>
      <c r="C22" s="13">
        <v>834490</v>
      </c>
      <c r="D22" s="13">
        <v>862841</v>
      </c>
    </row>
    <row r="23" spans="1:4" ht="15" customHeight="1" x14ac:dyDescent="0.25">
      <c r="A23" s="12" t="s">
        <v>34</v>
      </c>
      <c r="B23" s="13">
        <v>1188709</v>
      </c>
      <c r="C23" s="13">
        <v>1227191</v>
      </c>
      <c r="D23" s="13">
        <v>1268884</v>
      </c>
    </row>
    <row r="24" spans="1:4" ht="15" customHeight="1" x14ac:dyDescent="0.25">
      <c r="A24" s="12" t="s">
        <v>35</v>
      </c>
      <c r="B24" s="13">
        <v>760774</v>
      </c>
      <c r="C24" s="13">
        <v>785402</v>
      </c>
      <c r="D24" s="13">
        <v>812086</v>
      </c>
    </row>
    <row r="25" spans="1:4" ht="15" customHeight="1" x14ac:dyDescent="0.25">
      <c r="A25" s="12" t="s">
        <v>36</v>
      </c>
      <c r="B25" s="13">
        <v>1283806</v>
      </c>
      <c r="C25" s="13">
        <v>1325366</v>
      </c>
      <c r="D25" s="13">
        <v>1370395</v>
      </c>
    </row>
    <row r="26" spans="1:4" ht="15" customHeight="1" x14ac:dyDescent="0.25">
      <c r="A26" s="12" t="s">
        <v>37</v>
      </c>
      <c r="B26" s="13">
        <v>1711741</v>
      </c>
      <c r="C26" s="13">
        <v>1767155</v>
      </c>
      <c r="D26" s="13">
        <v>1827193</v>
      </c>
    </row>
    <row r="27" spans="1:4" ht="15" customHeight="1" x14ac:dyDescent="0.25">
      <c r="A27" s="12" t="s">
        <v>38</v>
      </c>
      <c r="B27" s="13">
        <v>713225</v>
      </c>
      <c r="C27" s="13">
        <v>736315</v>
      </c>
      <c r="D27" s="13">
        <v>761330</v>
      </c>
    </row>
    <row r="28" spans="1:4" ht="15" customHeight="1" x14ac:dyDescent="0.25">
      <c r="A28" s="12" t="s">
        <v>39</v>
      </c>
      <c r="B28" s="13">
        <v>665677</v>
      </c>
      <c r="C28" s="13">
        <v>687227</v>
      </c>
      <c r="D28" s="13">
        <v>710575</v>
      </c>
    </row>
    <row r="29" spans="1:4" ht="15" customHeight="1" x14ac:dyDescent="0.25">
      <c r="A29" s="12" t="s">
        <v>40</v>
      </c>
      <c r="B29" s="13">
        <v>713225</v>
      </c>
      <c r="C29" s="13">
        <v>736315</v>
      </c>
      <c r="D29" s="13">
        <v>761330</v>
      </c>
    </row>
    <row r="30" spans="1:4" ht="15" customHeight="1" x14ac:dyDescent="0.25">
      <c r="A30" s="12" t="s">
        <v>41</v>
      </c>
      <c r="B30" s="13">
        <v>1046064</v>
      </c>
      <c r="C30" s="13">
        <v>1079928</v>
      </c>
      <c r="D30" s="13">
        <v>1116618</v>
      </c>
    </row>
    <row r="31" spans="1:4" ht="15" customHeight="1" x14ac:dyDescent="0.25">
      <c r="A31" s="12" t="s">
        <v>42</v>
      </c>
      <c r="B31" s="13">
        <v>808322</v>
      </c>
      <c r="C31" s="13">
        <v>834490</v>
      </c>
      <c r="D31" s="13">
        <v>862841</v>
      </c>
    </row>
    <row r="32" spans="1:4" ht="15" customHeight="1" x14ac:dyDescent="0.25">
      <c r="A32" s="12" t="s">
        <v>43</v>
      </c>
      <c r="B32" s="13">
        <v>1378903</v>
      </c>
      <c r="C32" s="13">
        <v>1423542</v>
      </c>
      <c r="D32" s="13">
        <v>1471905</v>
      </c>
    </row>
    <row r="33" spans="1:4" ht="15" customHeight="1" x14ac:dyDescent="0.25">
      <c r="A33" s="12" t="s">
        <v>44</v>
      </c>
      <c r="B33" s="13">
        <v>760774</v>
      </c>
      <c r="C33" s="13">
        <v>785402</v>
      </c>
      <c r="D33" s="13">
        <v>812086</v>
      </c>
    </row>
    <row r="34" spans="1:4" ht="15" customHeight="1" x14ac:dyDescent="0.25">
      <c r="A34" s="15" t="s">
        <v>46</v>
      </c>
      <c r="B34" s="16">
        <f>SUM(B6:B33)</f>
        <v>31952500</v>
      </c>
      <c r="C34" s="16">
        <f>SUM(C6:C33)</f>
        <v>32986900</v>
      </c>
      <c r="D34" s="16">
        <f>SUM(D6:D33)</f>
        <v>34107600</v>
      </c>
    </row>
    <row r="35" spans="1:4" ht="15" customHeight="1" x14ac:dyDescent="0.25"/>
    <row r="36" spans="1:4" ht="15" customHeight="1" x14ac:dyDescent="0.25"/>
    <row r="37" spans="1:4" ht="19.5" customHeight="1" x14ac:dyDescent="0.25"/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A1:L48"/>
  <sheetViews>
    <sheetView view="pageBreakPreview" zoomScale="115" zoomScaleNormal="100" zoomScaleSheetLayoutView="115" workbookViewId="0">
      <selection activeCell="A3" sqref="A3:D3"/>
    </sheetView>
  </sheetViews>
  <sheetFormatPr defaultColWidth="9.140625" defaultRowHeight="15" x14ac:dyDescent="0.25"/>
  <cols>
    <col min="1" max="1" width="79.85546875" style="2" customWidth="1"/>
    <col min="2" max="2" width="13" style="2" customWidth="1"/>
    <col min="3" max="3" width="13.42578125" style="2" customWidth="1"/>
    <col min="4" max="4" width="14.28515625" style="2" customWidth="1"/>
    <col min="5" max="5" width="9.5703125" style="2" hidden="1" customWidth="1"/>
    <col min="6" max="7" width="0" style="2" hidden="1" customWidth="1"/>
    <col min="8" max="8" width="17.28515625" style="2" hidden="1" customWidth="1"/>
    <col min="9" max="9" width="0" style="2" hidden="1" customWidth="1"/>
    <col min="10" max="11" width="11.28515625" style="2" hidden="1" customWidth="1"/>
    <col min="12" max="12" width="12.285156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190</v>
      </c>
      <c r="E2" s="97" t="s">
        <v>1</v>
      </c>
      <c r="F2" s="97"/>
      <c r="G2" s="97"/>
      <c r="H2" s="97"/>
      <c r="I2" s="97"/>
      <c r="J2" s="97"/>
      <c r="K2" s="97"/>
      <c r="L2" s="97"/>
    </row>
    <row r="3" spans="1:12" ht="68.25" customHeight="1" x14ac:dyDescent="0.25">
      <c r="A3" s="102" t="s">
        <v>241</v>
      </c>
      <c r="B3" s="102"/>
      <c r="C3" s="102"/>
      <c r="D3" s="102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108</v>
      </c>
      <c r="F4" s="7" t="s">
        <v>58</v>
      </c>
      <c r="G4" s="7" t="s">
        <v>9</v>
      </c>
      <c r="H4" s="7" t="s">
        <v>109</v>
      </c>
      <c r="I4" s="8" t="s">
        <v>104</v>
      </c>
      <c r="J4" s="9">
        <v>5192872</v>
      </c>
      <c r="K4" s="9">
        <v>6252979</v>
      </c>
      <c r="L4" s="9">
        <v>14210106</v>
      </c>
    </row>
    <row r="5" spans="1:12" ht="48.9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5192872</v>
      </c>
      <c r="K5" s="2">
        <v>6252979</v>
      </c>
      <c r="L5" s="2">
        <v>14210106</v>
      </c>
    </row>
    <row r="6" spans="1:12" ht="15" customHeight="1" x14ac:dyDescent="0.25">
      <c r="A6" s="12" t="s">
        <v>15</v>
      </c>
      <c r="B6" s="13">
        <v>627333</v>
      </c>
      <c r="C6" s="13">
        <v>0</v>
      </c>
      <c r="D6" s="13">
        <v>6682616</v>
      </c>
      <c r="J6" s="11">
        <f>J4-J5</f>
        <v>0</v>
      </c>
      <c r="K6" s="11">
        <f t="shared" ref="K6:L6" si="0">K4-K5</f>
        <v>0</v>
      </c>
      <c r="L6" s="11">
        <f t="shared" si="0"/>
        <v>0</v>
      </c>
    </row>
    <row r="7" spans="1:12" ht="15" customHeight="1" x14ac:dyDescent="0.25">
      <c r="A7" s="12" t="s">
        <v>113</v>
      </c>
      <c r="B7" s="13">
        <v>0</v>
      </c>
      <c r="C7" s="13">
        <v>0</v>
      </c>
      <c r="D7" s="13">
        <v>147972</v>
      </c>
    </row>
    <row r="8" spans="1:12" ht="15.75" x14ac:dyDescent="0.25">
      <c r="A8" s="12" t="s">
        <v>117</v>
      </c>
      <c r="B8" s="13">
        <v>180527</v>
      </c>
      <c r="C8" s="13">
        <v>0</v>
      </c>
      <c r="D8" s="13">
        <v>0</v>
      </c>
      <c r="E8" s="11"/>
    </row>
    <row r="9" spans="1:12" ht="15.75" x14ac:dyDescent="0.25">
      <c r="A9" s="12" t="s">
        <v>121</v>
      </c>
      <c r="B9" s="13">
        <v>135396</v>
      </c>
      <c r="C9" s="13">
        <v>0</v>
      </c>
      <c r="D9" s="13">
        <v>0</v>
      </c>
      <c r="E9" s="11"/>
    </row>
    <row r="10" spans="1:12" ht="15.75" x14ac:dyDescent="0.25">
      <c r="A10" s="12" t="s">
        <v>122</v>
      </c>
      <c r="B10" s="13">
        <v>451319</v>
      </c>
      <c r="C10" s="13">
        <v>0</v>
      </c>
      <c r="D10" s="13">
        <v>0</v>
      </c>
    </row>
    <row r="11" spans="1:12" ht="15.75" x14ac:dyDescent="0.25">
      <c r="A11" s="12" t="s">
        <v>22</v>
      </c>
      <c r="B11" s="13">
        <v>0</v>
      </c>
      <c r="C11" s="13">
        <v>569488</v>
      </c>
      <c r="D11" s="13">
        <v>0</v>
      </c>
    </row>
    <row r="12" spans="1:12" ht="15.75" x14ac:dyDescent="0.25">
      <c r="A12" s="12" t="s">
        <v>124</v>
      </c>
      <c r="B12" s="13">
        <v>135396</v>
      </c>
      <c r="C12" s="13">
        <v>0</v>
      </c>
      <c r="D12" s="13">
        <v>0</v>
      </c>
      <c r="E12" s="11"/>
      <c r="F12" s="11"/>
      <c r="G12" s="11"/>
    </row>
    <row r="13" spans="1:12" ht="15.75" x14ac:dyDescent="0.25">
      <c r="A13" s="12" t="s">
        <v>125</v>
      </c>
      <c r="B13" s="13">
        <v>270791</v>
      </c>
      <c r="C13" s="13">
        <v>0</v>
      </c>
      <c r="D13" s="13">
        <v>0</v>
      </c>
      <c r="E13" s="11"/>
      <c r="F13" s="11"/>
      <c r="G13" s="11"/>
    </row>
    <row r="14" spans="1:12" ht="15.75" x14ac:dyDescent="0.25">
      <c r="A14" s="12" t="s">
        <v>126</v>
      </c>
      <c r="B14" s="13">
        <v>0</v>
      </c>
      <c r="C14" s="13">
        <v>0</v>
      </c>
      <c r="D14" s="13">
        <v>381864</v>
      </c>
    </row>
    <row r="15" spans="1:12" ht="15.75" x14ac:dyDescent="0.25">
      <c r="A15" s="12" t="s">
        <v>129</v>
      </c>
      <c r="B15" s="13">
        <v>225659</v>
      </c>
      <c r="C15" s="13">
        <v>0</v>
      </c>
      <c r="D15" s="13">
        <v>0</v>
      </c>
    </row>
    <row r="16" spans="1:12" ht="15.75" x14ac:dyDescent="0.25">
      <c r="A16" s="12" t="s">
        <v>130</v>
      </c>
      <c r="B16" s="13">
        <v>234686</v>
      </c>
      <c r="C16" s="13">
        <v>0</v>
      </c>
      <c r="D16" s="13">
        <v>0</v>
      </c>
    </row>
    <row r="17" spans="1:7" ht="15.75" x14ac:dyDescent="0.25">
      <c r="A17" s="12" t="s">
        <v>131</v>
      </c>
      <c r="B17" s="13">
        <v>0</v>
      </c>
      <c r="C17" s="13">
        <v>79728</v>
      </c>
      <c r="D17" s="13">
        <v>133652</v>
      </c>
    </row>
    <row r="18" spans="1:7" ht="15.75" x14ac:dyDescent="0.25">
      <c r="A18" s="12" t="s">
        <v>132</v>
      </c>
      <c r="B18" s="13">
        <v>153448</v>
      </c>
      <c r="C18" s="13">
        <v>51254</v>
      </c>
      <c r="D18" s="13">
        <v>0</v>
      </c>
    </row>
    <row r="19" spans="1:7" ht="15.75" x14ac:dyDescent="0.25">
      <c r="A19" s="12" t="s">
        <v>133</v>
      </c>
      <c r="B19" s="13">
        <v>0</v>
      </c>
      <c r="C19" s="13">
        <v>797283</v>
      </c>
      <c r="D19" s="13">
        <v>420050</v>
      </c>
    </row>
    <row r="20" spans="1:7" ht="15.75" x14ac:dyDescent="0.25">
      <c r="A20" s="12" t="s">
        <v>135</v>
      </c>
      <c r="B20" s="13">
        <v>0</v>
      </c>
      <c r="C20" s="13">
        <v>51254</v>
      </c>
      <c r="D20" s="13">
        <v>0</v>
      </c>
    </row>
    <row r="21" spans="1:7" ht="15.75" x14ac:dyDescent="0.25">
      <c r="A21" s="12" t="s">
        <v>136</v>
      </c>
      <c r="B21" s="13">
        <v>0</v>
      </c>
      <c r="C21" s="13">
        <v>176541</v>
      </c>
      <c r="D21" s="13">
        <v>0</v>
      </c>
    </row>
    <row r="22" spans="1:7" ht="15.75" x14ac:dyDescent="0.25">
      <c r="A22" s="12" t="s">
        <v>137</v>
      </c>
      <c r="B22" s="13">
        <v>0</v>
      </c>
      <c r="C22" s="13">
        <v>85423</v>
      </c>
      <c r="D22" s="13">
        <v>0</v>
      </c>
      <c r="E22" s="11"/>
      <c r="F22" s="11"/>
      <c r="G22" s="11"/>
    </row>
    <row r="23" spans="1:7" ht="15.75" x14ac:dyDescent="0.25">
      <c r="A23" s="12" t="s">
        <v>139</v>
      </c>
      <c r="B23" s="13">
        <v>0</v>
      </c>
      <c r="C23" s="13">
        <v>0</v>
      </c>
      <c r="D23" s="13">
        <v>954660</v>
      </c>
      <c r="E23" s="11"/>
      <c r="F23" s="11"/>
      <c r="G23" s="11"/>
    </row>
    <row r="24" spans="1:7" ht="15.75" x14ac:dyDescent="0.25">
      <c r="A24" s="12" t="s">
        <v>141</v>
      </c>
      <c r="B24" s="13">
        <v>0</v>
      </c>
      <c r="C24" s="13">
        <v>0</v>
      </c>
      <c r="D24" s="13">
        <v>286398</v>
      </c>
    </row>
    <row r="25" spans="1:7" ht="15.75" x14ac:dyDescent="0.25">
      <c r="A25" s="12" t="s">
        <v>26</v>
      </c>
      <c r="B25" s="13">
        <v>90264</v>
      </c>
      <c r="C25" s="13">
        <v>0</v>
      </c>
      <c r="D25" s="13">
        <v>0</v>
      </c>
      <c r="E25" s="11"/>
      <c r="F25" s="11"/>
      <c r="G25" s="11"/>
    </row>
    <row r="26" spans="1:7" ht="15.75" x14ac:dyDescent="0.25">
      <c r="A26" s="12" t="s">
        <v>144</v>
      </c>
      <c r="B26" s="13">
        <v>0</v>
      </c>
      <c r="C26" s="13">
        <v>0</v>
      </c>
      <c r="D26" s="13">
        <v>95466</v>
      </c>
      <c r="E26" s="11"/>
      <c r="F26" s="11"/>
      <c r="G26" s="11"/>
    </row>
    <row r="27" spans="1:7" ht="15.75" x14ac:dyDescent="0.25">
      <c r="A27" s="12" t="s">
        <v>145</v>
      </c>
      <c r="B27" s="13">
        <v>0</v>
      </c>
      <c r="C27" s="13">
        <v>1281348</v>
      </c>
      <c r="D27" s="13">
        <v>1241057</v>
      </c>
    </row>
    <row r="28" spans="1:7" ht="15.75" x14ac:dyDescent="0.25">
      <c r="A28" s="12" t="s">
        <v>147</v>
      </c>
      <c r="B28" s="13">
        <v>0</v>
      </c>
      <c r="C28" s="13">
        <v>0</v>
      </c>
      <c r="D28" s="13">
        <v>95466</v>
      </c>
    </row>
    <row r="29" spans="1:7" ht="15.75" x14ac:dyDescent="0.25">
      <c r="A29" s="12" t="s">
        <v>148</v>
      </c>
      <c r="B29" s="13">
        <v>0</v>
      </c>
      <c r="C29" s="13">
        <v>3160660</v>
      </c>
      <c r="D29" s="13">
        <v>954659</v>
      </c>
    </row>
    <row r="30" spans="1:7" ht="15.75" x14ac:dyDescent="0.25">
      <c r="A30" s="12" t="s">
        <v>152</v>
      </c>
      <c r="B30" s="13">
        <v>0</v>
      </c>
      <c r="C30" s="13">
        <v>0</v>
      </c>
      <c r="D30" s="13">
        <v>47733</v>
      </c>
    </row>
    <row r="31" spans="1:7" ht="15.75" x14ac:dyDescent="0.25">
      <c r="A31" s="12" t="s">
        <v>153</v>
      </c>
      <c r="B31" s="13">
        <v>180527</v>
      </c>
      <c r="C31" s="13">
        <v>0</v>
      </c>
      <c r="D31" s="13">
        <v>0</v>
      </c>
      <c r="E31" s="11"/>
      <c r="F31" s="11"/>
      <c r="G31" s="11"/>
    </row>
    <row r="32" spans="1:7" ht="20.25" customHeight="1" x14ac:dyDescent="0.25">
      <c r="A32" s="12" t="s">
        <v>252</v>
      </c>
      <c r="B32" s="13">
        <v>90264</v>
      </c>
      <c r="C32" s="13">
        <v>0</v>
      </c>
      <c r="D32" s="13">
        <v>0</v>
      </c>
      <c r="E32" s="11"/>
      <c r="F32" s="11"/>
      <c r="G32" s="11"/>
    </row>
    <row r="33" spans="1:7" ht="15.75" x14ac:dyDescent="0.25">
      <c r="A33" s="12" t="s">
        <v>159</v>
      </c>
      <c r="B33" s="13">
        <v>0</v>
      </c>
      <c r="C33" s="13">
        <v>0</v>
      </c>
      <c r="D33" s="13">
        <v>954659</v>
      </c>
    </row>
    <row r="34" spans="1:7" ht="15.75" x14ac:dyDescent="0.25">
      <c r="A34" s="12" t="s">
        <v>161</v>
      </c>
      <c r="B34" s="13">
        <v>180527</v>
      </c>
      <c r="C34" s="13">
        <v>0</v>
      </c>
      <c r="D34" s="13">
        <v>0</v>
      </c>
    </row>
    <row r="35" spans="1:7" ht="15.75" x14ac:dyDescent="0.25">
      <c r="A35" s="12" t="s">
        <v>164</v>
      </c>
      <c r="B35" s="13">
        <v>225659</v>
      </c>
      <c r="C35" s="13">
        <v>0</v>
      </c>
      <c r="D35" s="13">
        <v>0</v>
      </c>
    </row>
    <row r="36" spans="1:7" ht="15.75" x14ac:dyDescent="0.25">
      <c r="A36" s="12" t="s">
        <v>166</v>
      </c>
      <c r="B36" s="13">
        <v>90264</v>
      </c>
      <c r="C36" s="13">
        <v>0</v>
      </c>
      <c r="D36" s="13">
        <v>0</v>
      </c>
    </row>
    <row r="37" spans="1:7" ht="15.75" x14ac:dyDescent="0.25">
      <c r="A37" s="12" t="s">
        <v>169</v>
      </c>
      <c r="B37" s="13">
        <v>487424</v>
      </c>
      <c r="C37" s="13">
        <v>0</v>
      </c>
      <c r="D37" s="13">
        <v>0</v>
      </c>
    </row>
    <row r="38" spans="1:7" ht="15.75" x14ac:dyDescent="0.25">
      <c r="A38" s="12" t="s">
        <v>170</v>
      </c>
      <c r="B38" s="13">
        <v>45132</v>
      </c>
      <c r="C38" s="13">
        <v>0</v>
      </c>
      <c r="D38" s="13">
        <v>0</v>
      </c>
    </row>
    <row r="39" spans="1:7" ht="15.75" x14ac:dyDescent="0.25">
      <c r="A39" s="12" t="s">
        <v>173</v>
      </c>
      <c r="B39" s="13">
        <v>0</v>
      </c>
      <c r="C39" s="13">
        <v>0</v>
      </c>
      <c r="D39" s="13">
        <v>763728</v>
      </c>
    </row>
    <row r="40" spans="1:7" ht="15.75" x14ac:dyDescent="0.25">
      <c r="A40" s="12" t="s">
        <v>174</v>
      </c>
      <c r="B40" s="13">
        <v>315923</v>
      </c>
      <c r="C40" s="13">
        <v>0</v>
      </c>
      <c r="D40" s="13">
        <v>0</v>
      </c>
    </row>
    <row r="41" spans="1:7" ht="15.75" x14ac:dyDescent="0.25">
      <c r="A41" s="12" t="s">
        <v>175</v>
      </c>
      <c r="B41" s="13">
        <v>333976</v>
      </c>
      <c r="C41" s="13">
        <v>0</v>
      </c>
      <c r="D41" s="13">
        <v>763728</v>
      </c>
    </row>
    <row r="42" spans="1:7" ht="15.75" x14ac:dyDescent="0.25">
      <c r="A42" s="12" t="s">
        <v>178</v>
      </c>
      <c r="B42" s="13">
        <v>198580</v>
      </c>
      <c r="C42" s="13">
        <v>0</v>
      </c>
      <c r="D42" s="13">
        <v>0</v>
      </c>
      <c r="E42" s="11"/>
      <c r="F42" s="11"/>
      <c r="G42" s="11"/>
    </row>
    <row r="43" spans="1:7" ht="15.75" x14ac:dyDescent="0.25">
      <c r="A43" s="12" t="s">
        <v>182</v>
      </c>
      <c r="B43" s="13">
        <v>0</v>
      </c>
      <c r="C43" s="13">
        <v>0</v>
      </c>
      <c r="D43" s="13">
        <v>190932</v>
      </c>
      <c r="E43" s="11"/>
      <c r="F43" s="11"/>
      <c r="G43" s="11"/>
    </row>
    <row r="44" spans="1:7" ht="15.75" x14ac:dyDescent="0.25">
      <c r="A44" s="12" t="s">
        <v>183</v>
      </c>
      <c r="B44" s="13">
        <v>180527</v>
      </c>
      <c r="C44" s="13">
        <v>0</v>
      </c>
      <c r="D44" s="13">
        <v>0</v>
      </c>
    </row>
    <row r="45" spans="1:7" ht="15.75" x14ac:dyDescent="0.25">
      <c r="A45" s="12" t="s">
        <v>184</v>
      </c>
      <c r="B45" s="13">
        <v>178722</v>
      </c>
      <c r="C45" s="13">
        <v>0</v>
      </c>
      <c r="D45" s="13">
        <v>0</v>
      </c>
      <c r="E45" s="11"/>
      <c r="F45" s="11"/>
      <c r="G45" s="11"/>
    </row>
    <row r="46" spans="1:7" ht="15.75" x14ac:dyDescent="0.25">
      <c r="A46" s="12" t="s">
        <v>185</v>
      </c>
      <c r="B46" s="13">
        <v>0</v>
      </c>
      <c r="C46" s="13">
        <v>0</v>
      </c>
      <c r="D46" s="13">
        <v>95466</v>
      </c>
    </row>
    <row r="47" spans="1:7" ht="15.75" x14ac:dyDescent="0.25">
      <c r="A47" s="12" t="s">
        <v>189</v>
      </c>
      <c r="B47" s="13">
        <v>180528</v>
      </c>
      <c r="C47" s="13">
        <v>0</v>
      </c>
      <c r="D47" s="13">
        <v>0</v>
      </c>
    </row>
    <row r="48" spans="1:7" ht="15.75" x14ac:dyDescent="0.25">
      <c r="A48" s="15" t="s">
        <v>46</v>
      </c>
      <c r="B48" s="16">
        <f>SUM(B6:B47)</f>
        <v>5192872</v>
      </c>
      <c r="C48" s="16">
        <f>SUM(C6:C47)</f>
        <v>6252979</v>
      </c>
      <c r="D48" s="16">
        <f>SUM(D6:D47)</f>
        <v>14210106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2" fitToHeight="0" orientation="portrait" r:id="rId1"/>
  <headerFooter>
    <oddHeader>&amp;C&amp;P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0" tint="-0.249977111117893"/>
    <pageSetUpPr fitToPage="1"/>
  </sheetPr>
  <dimension ref="A1:L9"/>
  <sheetViews>
    <sheetView view="pageBreakPreview" zoomScale="115" zoomScaleNormal="100" zoomScaleSheetLayoutView="115" workbookViewId="0">
      <selection activeCell="E1" sqref="E1:M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2" width="16.425781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217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0.900000000000006" customHeight="1" x14ac:dyDescent="0.25">
      <c r="A3" s="102" t="s">
        <v>221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222</v>
      </c>
      <c r="I4" s="8" t="s">
        <v>218</v>
      </c>
      <c r="J4" s="9">
        <f>B9</f>
        <v>30000000</v>
      </c>
      <c r="K4" s="9">
        <f t="shared" ref="K4:L4" si="0">C9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30000000</v>
      </c>
      <c r="K5" s="19">
        <v>0</v>
      </c>
      <c r="L5" s="19">
        <v>0</v>
      </c>
    </row>
    <row r="6" spans="1:12" ht="15" customHeight="1" x14ac:dyDescent="0.25">
      <c r="A6" s="12" t="s">
        <v>14</v>
      </c>
      <c r="B6" s="13">
        <v>10000000</v>
      </c>
      <c r="C6" s="13">
        <v>0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26</v>
      </c>
      <c r="B7" s="13">
        <v>10000000</v>
      </c>
      <c r="C7" s="13">
        <v>0</v>
      </c>
      <c r="D7" s="13">
        <v>0</v>
      </c>
    </row>
    <row r="8" spans="1:12" ht="15" customHeight="1" x14ac:dyDescent="0.25">
      <c r="A8" s="12" t="s">
        <v>28</v>
      </c>
      <c r="B8" s="13">
        <v>10000000</v>
      </c>
      <c r="C8" s="13">
        <v>0</v>
      </c>
      <c r="D8" s="13">
        <v>0</v>
      </c>
    </row>
    <row r="9" spans="1:12" ht="19.5" customHeight="1" x14ac:dyDescent="0.25">
      <c r="A9" s="15" t="s">
        <v>46</v>
      </c>
      <c r="B9" s="16">
        <f>SUM(B6:B8)</f>
        <v>30000000</v>
      </c>
      <c r="C9" s="16">
        <f>SUM(C6:C8)</f>
        <v>0</v>
      </c>
      <c r="D9" s="16">
        <f>SUM(D6:D8)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0" tint="-0.249977111117893"/>
    <pageSetUpPr fitToPage="1"/>
  </sheetPr>
  <dimension ref="A1:L8"/>
  <sheetViews>
    <sheetView view="pageBreakPreview" zoomScale="115" zoomScaleNormal="100" zoomScaleSheetLayoutView="115" workbookViewId="0">
      <selection activeCell="E1" sqref="E1:O1048576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2" width="16.42578125" style="2" hidden="1" customWidth="1"/>
    <col min="13" max="15" width="0" style="2" hidden="1" customWidth="1"/>
    <col min="16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223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66.599999999999994" customHeight="1" x14ac:dyDescent="0.25">
      <c r="A3" s="102" t="s">
        <v>224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64</v>
      </c>
      <c r="F4" s="7" t="s">
        <v>63</v>
      </c>
      <c r="G4" s="7" t="s">
        <v>47</v>
      </c>
      <c r="H4" s="7" t="s">
        <v>225</v>
      </c>
      <c r="I4" s="8" t="s">
        <v>218</v>
      </c>
      <c r="J4" s="9">
        <f>B8</f>
        <v>6000000</v>
      </c>
      <c r="K4" s="9">
        <f t="shared" ref="K4:L4" si="0">C8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6000000</v>
      </c>
      <c r="K5" s="19">
        <v>0</v>
      </c>
      <c r="L5" s="19">
        <v>0</v>
      </c>
    </row>
    <row r="6" spans="1:12" ht="15" customHeight="1" x14ac:dyDescent="0.25">
      <c r="A6" s="12" t="s">
        <v>16</v>
      </c>
      <c r="B6" s="13">
        <v>5700000</v>
      </c>
      <c r="C6" s="13">
        <v>0</v>
      </c>
      <c r="D6" s="13">
        <v>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40</v>
      </c>
      <c r="B7" s="13">
        <v>300000</v>
      </c>
      <c r="C7" s="13">
        <v>0</v>
      </c>
      <c r="D7" s="13">
        <v>0</v>
      </c>
    </row>
    <row r="8" spans="1:12" ht="19.5" customHeight="1" x14ac:dyDescent="0.25">
      <c r="A8" s="15" t="s">
        <v>46</v>
      </c>
      <c r="B8" s="16">
        <f>SUM(B6:B7)</f>
        <v>6000000</v>
      </c>
      <c r="C8" s="16">
        <f>SUM(C6:C7)</f>
        <v>0</v>
      </c>
      <c r="D8" s="16">
        <f>SUM(D6:D7)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theme="0" tint="-0.249977111117893"/>
    <pageSetUpPr fitToPage="1"/>
  </sheetPr>
  <dimension ref="A1:L38"/>
  <sheetViews>
    <sheetView view="pageBreakPreview" zoomScale="115" zoomScaleNormal="100" zoomScaleSheetLayoutView="115" workbookViewId="0">
      <selection activeCell="A5" sqref="A5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1" width="14.140625" style="2" hidden="1" customWidth="1"/>
    <col min="12" max="12" width="14.425781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220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81.75" customHeight="1" x14ac:dyDescent="0.25">
      <c r="A3" s="102" t="s">
        <v>265</v>
      </c>
      <c r="B3" s="102"/>
      <c r="C3" s="102"/>
      <c r="D3" s="102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68</v>
      </c>
      <c r="F4" s="7" t="s">
        <v>69</v>
      </c>
      <c r="G4" s="7" t="s">
        <v>49</v>
      </c>
      <c r="H4" s="7" t="s">
        <v>251</v>
      </c>
      <c r="I4" s="8">
        <v>540</v>
      </c>
      <c r="J4" s="9">
        <f>B38</f>
        <v>558714240</v>
      </c>
      <c r="K4" s="9">
        <f t="shared" ref="K4" si="0">C38</f>
        <v>558714240</v>
      </c>
      <c r="L4" s="9">
        <f>D38</f>
        <v>564885740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2">
        <v>558714240</v>
      </c>
      <c r="K5" s="2">
        <v>558714240</v>
      </c>
      <c r="L5" s="2">
        <v>564885740</v>
      </c>
    </row>
    <row r="6" spans="1:12" ht="15" customHeight="1" x14ac:dyDescent="0.25">
      <c r="A6" s="12" t="s">
        <v>14</v>
      </c>
      <c r="B6" s="13">
        <v>161005320</v>
      </c>
      <c r="C6" s="13">
        <v>158427360</v>
      </c>
      <c r="D6" s="13">
        <v>158427360</v>
      </c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5" customHeight="1" x14ac:dyDescent="0.25">
      <c r="A7" s="12" t="s">
        <v>15</v>
      </c>
      <c r="B7" s="13">
        <v>25076520</v>
      </c>
      <c r="C7" s="13">
        <v>23670360</v>
      </c>
      <c r="D7" s="13">
        <v>23670360</v>
      </c>
    </row>
    <row r="8" spans="1:12" ht="15" customHeight="1" x14ac:dyDescent="0.25">
      <c r="A8" s="12" t="s">
        <v>16</v>
      </c>
      <c r="B8" s="13">
        <v>24998400</v>
      </c>
      <c r="C8" s="13">
        <v>23592240</v>
      </c>
      <c r="D8" s="13">
        <v>23592240</v>
      </c>
    </row>
    <row r="9" spans="1:12" ht="15" customHeight="1" x14ac:dyDescent="0.25">
      <c r="A9" s="12" t="s">
        <v>17</v>
      </c>
      <c r="B9" s="13">
        <v>6327720</v>
      </c>
      <c r="C9" s="13">
        <v>6093360</v>
      </c>
      <c r="D9" s="13">
        <v>6093360</v>
      </c>
    </row>
    <row r="10" spans="1:12" ht="15" customHeight="1" x14ac:dyDescent="0.25">
      <c r="A10" s="12" t="s">
        <v>18</v>
      </c>
      <c r="B10" s="13">
        <v>4999680</v>
      </c>
      <c r="C10" s="13">
        <v>4765320</v>
      </c>
      <c r="D10" s="13">
        <v>4765320</v>
      </c>
    </row>
    <row r="11" spans="1:12" ht="15" customHeight="1" x14ac:dyDescent="0.25">
      <c r="A11" s="12" t="s">
        <v>19</v>
      </c>
      <c r="B11" s="13">
        <v>9686880</v>
      </c>
      <c r="C11" s="13">
        <v>9452520</v>
      </c>
      <c r="D11" s="13">
        <v>9452520</v>
      </c>
    </row>
    <row r="12" spans="1:12" ht="15" customHeight="1" x14ac:dyDescent="0.25">
      <c r="A12" s="12" t="s">
        <v>20</v>
      </c>
      <c r="B12" s="13">
        <v>30466800</v>
      </c>
      <c r="C12" s="13">
        <v>29060640</v>
      </c>
      <c r="D12" s="13">
        <v>29060640</v>
      </c>
    </row>
    <row r="13" spans="1:12" ht="15" customHeight="1" x14ac:dyDescent="0.25">
      <c r="A13" s="12" t="s">
        <v>21</v>
      </c>
      <c r="B13" s="13">
        <v>9686880</v>
      </c>
      <c r="C13" s="13">
        <v>9452520</v>
      </c>
      <c r="D13" s="13">
        <v>9452520</v>
      </c>
    </row>
    <row r="14" spans="1:12" ht="15" customHeight="1" x14ac:dyDescent="0.25">
      <c r="A14" s="12" t="s">
        <v>22</v>
      </c>
      <c r="B14" s="14">
        <v>6015240</v>
      </c>
      <c r="C14" s="13">
        <v>5780880</v>
      </c>
      <c r="D14" s="13">
        <v>5780880</v>
      </c>
    </row>
    <row r="15" spans="1:12" ht="15" customHeight="1" x14ac:dyDescent="0.25">
      <c r="A15" s="12" t="s">
        <v>23</v>
      </c>
      <c r="B15" s="13">
        <v>7968240</v>
      </c>
      <c r="C15" s="13">
        <v>7733880</v>
      </c>
      <c r="D15" s="13">
        <v>7733880</v>
      </c>
    </row>
    <row r="16" spans="1:12" ht="15" customHeight="1" x14ac:dyDescent="0.25">
      <c r="A16" s="12" t="s">
        <v>24</v>
      </c>
      <c r="B16" s="13">
        <v>23748480</v>
      </c>
      <c r="C16" s="13">
        <v>22889160</v>
      </c>
      <c r="D16" s="13">
        <v>22889160</v>
      </c>
    </row>
    <row r="17" spans="1:4" ht="15" customHeight="1" x14ac:dyDescent="0.25">
      <c r="A17" s="12" t="s">
        <v>25</v>
      </c>
      <c r="B17" s="13">
        <v>4999680</v>
      </c>
      <c r="C17" s="13">
        <v>4765320</v>
      </c>
      <c r="D17" s="13">
        <v>4765320</v>
      </c>
    </row>
    <row r="18" spans="1:4" ht="15" customHeight="1" x14ac:dyDescent="0.25">
      <c r="A18" s="12" t="s">
        <v>26</v>
      </c>
      <c r="B18" s="13">
        <v>17108280</v>
      </c>
      <c r="C18" s="13">
        <v>16873920</v>
      </c>
      <c r="D18" s="13">
        <v>16873920</v>
      </c>
    </row>
    <row r="19" spans="1:4" ht="15" customHeight="1" x14ac:dyDescent="0.25">
      <c r="A19" s="12" t="s">
        <v>27</v>
      </c>
      <c r="B19" s="13">
        <v>6640200</v>
      </c>
      <c r="C19" s="13">
        <v>6405840</v>
      </c>
      <c r="D19" s="13">
        <v>6405840</v>
      </c>
    </row>
    <row r="20" spans="1:4" ht="15" customHeight="1" x14ac:dyDescent="0.25">
      <c r="A20" s="12" t="s">
        <v>28</v>
      </c>
      <c r="B20" s="13">
        <v>15233400</v>
      </c>
      <c r="C20" s="13">
        <v>14999040</v>
      </c>
      <c r="D20" s="13">
        <v>14999040</v>
      </c>
    </row>
    <row r="21" spans="1:4" ht="15" customHeight="1" x14ac:dyDescent="0.25">
      <c r="A21" s="12" t="s">
        <v>29</v>
      </c>
      <c r="B21" s="13">
        <v>7733880</v>
      </c>
      <c r="C21" s="13">
        <v>7499520</v>
      </c>
      <c r="D21" s="13">
        <v>7499520</v>
      </c>
    </row>
    <row r="22" spans="1:4" ht="15" customHeight="1" x14ac:dyDescent="0.25">
      <c r="A22" s="12" t="s">
        <v>30</v>
      </c>
      <c r="B22" s="13">
        <v>16248960</v>
      </c>
      <c r="C22" s="13">
        <v>16014600</v>
      </c>
      <c r="D22" s="13">
        <v>16014600</v>
      </c>
    </row>
    <row r="23" spans="1:4" ht="15" customHeight="1" x14ac:dyDescent="0.25">
      <c r="A23" s="12" t="s">
        <v>31</v>
      </c>
      <c r="B23" s="13">
        <v>12108600</v>
      </c>
      <c r="C23" s="13">
        <v>11874240</v>
      </c>
      <c r="D23" s="13">
        <v>11874240</v>
      </c>
    </row>
    <row r="24" spans="1:4" ht="15" customHeight="1" x14ac:dyDescent="0.25">
      <c r="A24" s="12" t="s">
        <v>32</v>
      </c>
      <c r="B24" s="13">
        <v>10702440</v>
      </c>
      <c r="C24" s="13">
        <v>10468080</v>
      </c>
      <c r="D24" s="13">
        <v>10468080</v>
      </c>
    </row>
    <row r="25" spans="1:4" ht="15" customHeight="1" x14ac:dyDescent="0.25">
      <c r="A25" s="12" t="s">
        <v>33</v>
      </c>
      <c r="B25" s="13">
        <v>7577640</v>
      </c>
      <c r="C25" s="13">
        <v>7343280</v>
      </c>
      <c r="D25" s="13">
        <v>7343280</v>
      </c>
    </row>
    <row r="26" spans="1:4" ht="15" customHeight="1" x14ac:dyDescent="0.25">
      <c r="A26" s="12" t="s">
        <v>34</v>
      </c>
      <c r="B26" s="13">
        <v>10546200</v>
      </c>
      <c r="C26" s="13">
        <v>10311840</v>
      </c>
      <c r="D26" s="13">
        <v>10311840</v>
      </c>
    </row>
    <row r="27" spans="1:4" ht="15" customHeight="1" x14ac:dyDescent="0.25">
      <c r="A27" s="12" t="s">
        <v>35</v>
      </c>
      <c r="B27" s="13">
        <v>14139720</v>
      </c>
      <c r="C27" s="13">
        <v>13905360</v>
      </c>
      <c r="D27" s="13">
        <v>13905360</v>
      </c>
    </row>
    <row r="28" spans="1:4" ht="15" customHeight="1" x14ac:dyDescent="0.25">
      <c r="A28" s="12" t="s">
        <v>36</v>
      </c>
      <c r="B28" s="13">
        <v>18826920</v>
      </c>
      <c r="C28" s="13">
        <v>18592560</v>
      </c>
      <c r="D28" s="13">
        <v>18592560</v>
      </c>
    </row>
    <row r="29" spans="1:4" ht="15" customHeight="1" x14ac:dyDescent="0.25">
      <c r="A29" s="12" t="s">
        <v>37</v>
      </c>
      <c r="B29" s="13">
        <v>21404880</v>
      </c>
      <c r="C29" s="13">
        <v>21170520</v>
      </c>
      <c r="D29" s="13">
        <v>21170520</v>
      </c>
    </row>
    <row r="30" spans="1:4" ht="15" customHeight="1" x14ac:dyDescent="0.25">
      <c r="A30" s="12" t="s">
        <v>38</v>
      </c>
      <c r="B30" s="13">
        <v>4843440</v>
      </c>
      <c r="C30" s="13">
        <v>4609080</v>
      </c>
      <c r="D30" s="13">
        <v>4609080</v>
      </c>
    </row>
    <row r="31" spans="1:4" ht="15" customHeight="1" x14ac:dyDescent="0.25">
      <c r="A31" s="12" t="s">
        <v>39</v>
      </c>
      <c r="B31" s="13">
        <v>10155600</v>
      </c>
      <c r="C31" s="13">
        <v>9921240</v>
      </c>
      <c r="D31" s="13">
        <v>9921240</v>
      </c>
    </row>
    <row r="32" spans="1:4" ht="15" customHeight="1" x14ac:dyDescent="0.25">
      <c r="A32" s="12" t="s">
        <v>40</v>
      </c>
      <c r="B32" s="13">
        <v>18358200</v>
      </c>
      <c r="C32" s="13">
        <v>18123840</v>
      </c>
      <c r="D32" s="13">
        <v>18123840</v>
      </c>
    </row>
    <row r="33" spans="1:4" ht="15" customHeight="1" x14ac:dyDescent="0.25">
      <c r="A33" s="12" t="s">
        <v>41</v>
      </c>
      <c r="B33" s="13">
        <v>8280720</v>
      </c>
      <c r="C33" s="13">
        <v>8046360</v>
      </c>
      <c r="D33" s="13">
        <v>8046360</v>
      </c>
    </row>
    <row r="34" spans="1:4" ht="15" customHeight="1" x14ac:dyDescent="0.25">
      <c r="A34" s="12" t="s">
        <v>42</v>
      </c>
      <c r="B34" s="13">
        <v>14608440</v>
      </c>
      <c r="C34" s="13">
        <v>14374080</v>
      </c>
      <c r="D34" s="13">
        <v>14374080</v>
      </c>
    </row>
    <row r="35" spans="1:4" ht="15" customHeight="1" x14ac:dyDescent="0.25">
      <c r="A35" s="12" t="s">
        <v>43</v>
      </c>
      <c r="B35" s="13">
        <v>13671000</v>
      </c>
      <c r="C35" s="13">
        <v>13436640</v>
      </c>
      <c r="D35" s="13">
        <v>13436640</v>
      </c>
    </row>
    <row r="36" spans="1:4" ht="15" customHeight="1" x14ac:dyDescent="0.25">
      <c r="A36" s="12" t="s">
        <v>44</v>
      </c>
      <c r="B36" s="13">
        <v>15545880</v>
      </c>
      <c r="C36" s="13">
        <v>15311520</v>
      </c>
      <c r="D36" s="13">
        <v>15311520</v>
      </c>
    </row>
    <row r="37" spans="1:4" ht="15" customHeight="1" x14ac:dyDescent="0.25">
      <c r="A37" s="12" t="s">
        <v>45</v>
      </c>
      <c r="B37" s="42">
        <v>0</v>
      </c>
      <c r="C37" s="13">
        <v>13749120</v>
      </c>
      <c r="D37" s="13">
        <v>19920620</v>
      </c>
    </row>
    <row r="38" spans="1:4" ht="19.5" customHeight="1" x14ac:dyDescent="0.25">
      <c r="A38" s="43" t="s">
        <v>46</v>
      </c>
      <c r="B38" s="44">
        <f>SUM(B6:B37)</f>
        <v>558714240</v>
      </c>
      <c r="C38" s="45">
        <f>SUM(C6:C37)</f>
        <v>558714240</v>
      </c>
      <c r="D38" s="16">
        <f>SUM(D6:D37)</f>
        <v>564885740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theme="0" tint="-0.249977111117893"/>
    <pageSetUpPr fitToPage="1"/>
  </sheetPr>
  <dimension ref="A1:L7"/>
  <sheetViews>
    <sheetView view="pageBreakPreview" zoomScale="115" zoomScaleNormal="100" zoomScaleSheetLayoutView="115" workbookViewId="0">
      <selection activeCell="A3" sqref="A3:D3"/>
    </sheetView>
  </sheetViews>
  <sheetFormatPr defaultColWidth="9.140625" defaultRowHeight="15" x14ac:dyDescent="0.25"/>
  <cols>
    <col min="1" max="1" width="50" style="2" customWidth="1"/>
    <col min="2" max="2" width="19.85546875" style="2" customWidth="1"/>
    <col min="3" max="3" width="19.28515625" style="2" customWidth="1"/>
    <col min="4" max="4" width="17.42578125" style="2" customWidth="1"/>
    <col min="5" max="5" width="18.7109375" style="2" hidden="1" customWidth="1"/>
    <col min="6" max="6" width="0" style="2" hidden="1" customWidth="1"/>
    <col min="7" max="7" width="9.28515625" style="2" hidden="1" customWidth="1"/>
    <col min="8" max="8" width="18.42578125" style="2" hidden="1" customWidth="1"/>
    <col min="9" max="9" width="9.28515625" style="2" hidden="1" customWidth="1"/>
    <col min="10" max="10" width="14.28515625" style="2" hidden="1" customWidth="1"/>
    <col min="11" max="12" width="16.42578125" style="2" hidden="1" customWidth="1"/>
    <col min="13" max="13" width="0" style="2" hidden="1" customWidth="1"/>
    <col min="14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 t="s">
        <v>0</v>
      </c>
      <c r="B2" s="1"/>
      <c r="C2" s="3"/>
      <c r="D2" s="4" t="s">
        <v>247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98.45" customHeight="1" x14ac:dyDescent="0.25">
      <c r="A3" s="103" t="s">
        <v>408</v>
      </c>
      <c r="B3" s="103"/>
      <c r="C3" s="103"/>
      <c r="D3" s="103"/>
      <c r="E3" s="9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77</v>
      </c>
      <c r="F4" s="7" t="s">
        <v>57</v>
      </c>
      <c r="G4" s="7" t="s">
        <v>70</v>
      </c>
      <c r="H4" s="7" t="s">
        <v>355</v>
      </c>
      <c r="I4" s="8" t="s">
        <v>218</v>
      </c>
      <c r="J4" s="9">
        <f>B7</f>
        <v>506290400</v>
      </c>
      <c r="K4" s="9">
        <f t="shared" ref="K4:L4" si="0">C7</f>
        <v>0</v>
      </c>
      <c r="L4" s="9">
        <f t="shared" si="0"/>
        <v>0</v>
      </c>
    </row>
    <row r="5" spans="1:12" ht="48.75" customHeight="1" x14ac:dyDescent="0.25">
      <c r="A5" s="10" t="s">
        <v>10</v>
      </c>
      <c r="B5" s="10" t="s">
        <v>11</v>
      </c>
      <c r="C5" s="10" t="s">
        <v>12</v>
      </c>
      <c r="D5" s="10" t="s">
        <v>13</v>
      </c>
      <c r="J5" s="19">
        <v>506290400</v>
      </c>
      <c r="K5" s="19">
        <v>0</v>
      </c>
      <c r="L5" s="19">
        <v>0</v>
      </c>
    </row>
    <row r="6" spans="1:12" ht="15" customHeight="1" x14ac:dyDescent="0.25">
      <c r="A6" s="12" t="s">
        <v>14</v>
      </c>
      <c r="B6" s="13">
        <v>506290400</v>
      </c>
      <c r="C6" s="13">
        <v>0</v>
      </c>
      <c r="D6" s="13">
        <v>0</v>
      </c>
      <c r="E6" s="11"/>
      <c r="J6" s="11">
        <f>J5-J4</f>
        <v>0</v>
      </c>
      <c r="K6" s="11">
        <f t="shared" ref="K6:L6" si="1">K5-K4</f>
        <v>0</v>
      </c>
      <c r="L6" s="11">
        <f t="shared" si="1"/>
        <v>0</v>
      </c>
    </row>
    <row r="7" spans="1:12" ht="19.5" customHeight="1" x14ac:dyDescent="0.25">
      <c r="A7" s="15" t="s">
        <v>46</v>
      </c>
      <c r="B7" s="16">
        <f>SUM(B6:B6)</f>
        <v>506290400</v>
      </c>
      <c r="C7" s="16">
        <f>SUM(C6:C6)</f>
        <v>0</v>
      </c>
      <c r="D7" s="16">
        <f>SUM(D6:D6)</f>
        <v>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  <pageSetUpPr fitToPage="1"/>
  </sheetPr>
  <dimension ref="A1:L11"/>
  <sheetViews>
    <sheetView view="pageBreakPreview" zoomScale="115" zoomScaleNormal="100" zoomScaleSheetLayoutView="115" workbookViewId="0">
      <selection activeCell="A5" sqref="A5:D5"/>
    </sheetView>
  </sheetViews>
  <sheetFormatPr defaultColWidth="9.140625" defaultRowHeight="15" x14ac:dyDescent="0.25"/>
  <cols>
    <col min="1" max="1" width="77.42578125" style="2" customWidth="1"/>
    <col min="2" max="4" width="15.8554687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2" width="13.42578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195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73.150000000000006" customHeight="1" x14ac:dyDescent="0.25">
      <c r="A3" s="102" t="s">
        <v>341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29" t="s">
        <v>191</v>
      </c>
      <c r="F4" s="29" t="s">
        <v>58</v>
      </c>
      <c r="G4" s="29" t="s">
        <v>47</v>
      </c>
      <c r="H4" s="29" t="s">
        <v>192</v>
      </c>
      <c r="I4" s="30" t="s">
        <v>193</v>
      </c>
      <c r="J4" s="31">
        <f>B11</f>
        <v>97856536.299999997</v>
      </c>
      <c r="K4" s="31">
        <f>C11</f>
        <v>195803403.25999999</v>
      </c>
      <c r="L4" s="31">
        <f>D11</f>
        <v>202718960.07999998</v>
      </c>
    </row>
    <row r="5" spans="1:12" ht="48.75" customHeight="1" x14ac:dyDescent="0.25">
      <c r="A5" s="90" t="s">
        <v>10</v>
      </c>
      <c r="B5" s="90" t="s">
        <v>11</v>
      </c>
      <c r="C5" s="90" t="s">
        <v>12</v>
      </c>
      <c r="D5" s="90" t="s">
        <v>13</v>
      </c>
      <c r="E5" s="7" t="s">
        <v>191</v>
      </c>
      <c r="F5" s="7" t="s">
        <v>58</v>
      </c>
      <c r="G5" s="7" t="s">
        <v>47</v>
      </c>
      <c r="H5" s="7" t="s">
        <v>194</v>
      </c>
      <c r="I5" s="25" t="s">
        <v>193</v>
      </c>
      <c r="J5" s="32"/>
      <c r="K5" s="32"/>
      <c r="L5" s="32"/>
    </row>
    <row r="6" spans="1:12" ht="15" customHeight="1" x14ac:dyDescent="0.25">
      <c r="A6" s="93" t="s">
        <v>14</v>
      </c>
      <c r="B6" s="94">
        <v>86280147.879999995</v>
      </c>
      <c r="C6" s="94">
        <v>141582196.65000001</v>
      </c>
      <c r="D6" s="94">
        <v>132442874.31</v>
      </c>
      <c r="E6" s="21" t="s">
        <v>191</v>
      </c>
      <c r="F6" s="21" t="s">
        <v>58</v>
      </c>
      <c r="G6" s="21" t="s">
        <v>47</v>
      </c>
      <c r="H6" s="21" t="s">
        <v>192</v>
      </c>
      <c r="I6" s="21" t="s">
        <v>193</v>
      </c>
      <c r="J6" s="2">
        <v>96877970.939999998</v>
      </c>
      <c r="K6" s="2">
        <v>193845369.22</v>
      </c>
      <c r="L6" s="2">
        <v>200691770.47999999</v>
      </c>
    </row>
    <row r="7" spans="1:12" ht="15" customHeight="1" x14ac:dyDescent="0.25">
      <c r="A7" s="12" t="s">
        <v>15</v>
      </c>
      <c r="B7" s="13">
        <v>0</v>
      </c>
      <c r="C7" s="13">
        <v>43921324.659999996</v>
      </c>
      <c r="D7" s="13">
        <v>70276085.769999996</v>
      </c>
      <c r="E7" s="21" t="s">
        <v>191</v>
      </c>
      <c r="F7" s="21" t="s">
        <v>58</v>
      </c>
      <c r="G7" s="21" t="s">
        <v>47</v>
      </c>
      <c r="H7" s="21" t="s">
        <v>194</v>
      </c>
      <c r="I7" s="21" t="s">
        <v>193</v>
      </c>
      <c r="J7" s="2">
        <v>978565.36</v>
      </c>
      <c r="K7" s="2">
        <v>1958034.04</v>
      </c>
      <c r="L7" s="2">
        <v>2027189.6</v>
      </c>
    </row>
    <row r="8" spans="1:12" ht="15" customHeight="1" x14ac:dyDescent="0.25">
      <c r="A8" s="12" t="s">
        <v>116</v>
      </c>
      <c r="B8" s="13">
        <v>0</v>
      </c>
      <c r="C8" s="13">
        <v>7223326.3099999996</v>
      </c>
      <c r="D8" s="13">
        <v>0</v>
      </c>
      <c r="J8" s="11">
        <f>J7+J6-J4</f>
        <v>0</v>
      </c>
      <c r="K8" s="11">
        <f t="shared" ref="K8:L8" si="0">K7+K6-K4</f>
        <v>0</v>
      </c>
      <c r="L8" s="11">
        <f t="shared" si="0"/>
        <v>0</v>
      </c>
    </row>
    <row r="9" spans="1:12" ht="15.75" x14ac:dyDescent="0.25">
      <c r="A9" s="12" t="s">
        <v>160</v>
      </c>
      <c r="B9" s="13">
        <v>0</v>
      </c>
      <c r="C9" s="13">
        <v>3076555.64</v>
      </c>
      <c r="D9" s="13">
        <v>0</v>
      </c>
    </row>
    <row r="10" spans="1:12" ht="31.5" x14ac:dyDescent="0.25">
      <c r="A10" s="12" t="s">
        <v>253</v>
      </c>
      <c r="B10" s="13">
        <v>11576388.42</v>
      </c>
      <c r="C10" s="13">
        <v>0</v>
      </c>
      <c r="D10" s="13">
        <v>0</v>
      </c>
    </row>
    <row r="11" spans="1:12" ht="15.75" x14ac:dyDescent="0.25">
      <c r="A11" s="15" t="s">
        <v>46</v>
      </c>
      <c r="B11" s="16">
        <f>SUM(B6:B10)</f>
        <v>97856536.299999997</v>
      </c>
      <c r="C11" s="16">
        <f>SUM(C6:C10)</f>
        <v>195803403.25999999</v>
      </c>
      <c r="D11" s="16">
        <f>SUM(D6:D10)</f>
        <v>202718960.07999998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69" fitToHeight="0" orientation="portrait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  <pageSetUpPr fitToPage="1"/>
  </sheetPr>
  <dimension ref="A1:L34"/>
  <sheetViews>
    <sheetView view="pageBreakPreview" zoomScale="115" zoomScaleNormal="100" zoomScaleSheetLayoutView="115" workbookViewId="0">
      <selection activeCell="D5" sqref="D5"/>
    </sheetView>
  </sheetViews>
  <sheetFormatPr defaultColWidth="9.140625" defaultRowHeight="15" x14ac:dyDescent="0.25"/>
  <cols>
    <col min="1" max="1" width="73.28515625" style="2" customWidth="1"/>
    <col min="2" max="4" width="15.85546875" style="2" customWidth="1"/>
    <col min="5" max="5" width="9.5703125" style="2" hidden="1" customWidth="1"/>
    <col min="6" max="7" width="0" style="2" hidden="1" customWidth="1"/>
    <col min="8" max="8" width="15.42578125" style="2" hidden="1" customWidth="1"/>
    <col min="9" max="9" width="0" style="2" hidden="1" customWidth="1"/>
    <col min="10" max="12" width="13.42578125" style="2" hidden="1" customWidth="1"/>
    <col min="13" max="16384" width="9.140625" style="2"/>
  </cols>
  <sheetData>
    <row r="1" spans="1:12" ht="15.6" x14ac:dyDescent="0.3">
      <c r="A1" s="1" t="s">
        <v>0</v>
      </c>
      <c r="B1" s="96"/>
      <c r="C1" s="96"/>
      <c r="D1" s="96"/>
    </row>
    <row r="2" spans="1:12" ht="23.25" customHeight="1" x14ac:dyDescent="0.25">
      <c r="A2" s="1"/>
      <c r="B2" s="1"/>
      <c r="C2" s="3"/>
      <c r="D2" s="4" t="s">
        <v>198</v>
      </c>
      <c r="E2" s="99" t="s">
        <v>1</v>
      </c>
      <c r="F2" s="99"/>
      <c r="G2" s="99"/>
      <c r="H2" s="99"/>
      <c r="I2" s="99"/>
      <c r="J2" s="99"/>
      <c r="K2" s="99"/>
      <c r="L2" s="99"/>
    </row>
    <row r="3" spans="1:12" ht="59.45" customHeight="1" x14ac:dyDescent="0.25">
      <c r="A3" s="102" t="s">
        <v>340</v>
      </c>
      <c r="B3" s="102"/>
      <c r="C3" s="102"/>
      <c r="D3" s="102"/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>
        <v>2022</v>
      </c>
      <c r="K3" s="5">
        <v>2023</v>
      </c>
      <c r="L3" s="5">
        <v>2024</v>
      </c>
    </row>
    <row r="4" spans="1:12" ht="20.25" customHeight="1" x14ac:dyDescent="0.25">
      <c r="A4" s="1" t="s">
        <v>0</v>
      </c>
      <c r="B4" s="1"/>
      <c r="C4" s="6"/>
      <c r="D4" s="6" t="s">
        <v>7</v>
      </c>
      <c r="E4" s="7" t="s">
        <v>191</v>
      </c>
      <c r="F4" s="7" t="s">
        <v>58</v>
      </c>
      <c r="G4" s="7" t="s">
        <v>49</v>
      </c>
      <c r="H4" s="7" t="s">
        <v>196</v>
      </c>
      <c r="I4" s="8">
        <v>521</v>
      </c>
      <c r="J4" s="9">
        <f>B34</f>
        <v>18000000</v>
      </c>
      <c r="K4" s="9">
        <f>C34</f>
        <v>12000000</v>
      </c>
      <c r="L4" s="9">
        <f>D34</f>
        <v>12000000</v>
      </c>
    </row>
    <row r="5" spans="1:12" ht="48.75" customHeight="1" x14ac:dyDescent="0.25">
      <c r="A5" s="10" t="s">
        <v>10</v>
      </c>
      <c r="B5" s="23" t="s">
        <v>11</v>
      </c>
      <c r="C5" s="90" t="s">
        <v>12</v>
      </c>
      <c r="D5" s="90" t="s">
        <v>13</v>
      </c>
      <c r="J5" s="2">
        <v>18000000</v>
      </c>
      <c r="K5" s="2">
        <v>12000000</v>
      </c>
      <c r="L5" s="2">
        <v>12000000</v>
      </c>
    </row>
    <row r="6" spans="1:12" ht="15" customHeight="1" x14ac:dyDescent="0.25">
      <c r="A6" s="12" t="s">
        <v>214</v>
      </c>
      <c r="B6" s="24">
        <v>837000</v>
      </c>
      <c r="C6" s="91">
        <v>902100</v>
      </c>
      <c r="D6" s="91">
        <v>948600</v>
      </c>
      <c r="J6" s="11">
        <f>J5-J4</f>
        <v>0</v>
      </c>
      <c r="K6" s="11">
        <f t="shared" ref="K6:L6" si="0">K5-K4</f>
        <v>0</v>
      </c>
      <c r="L6" s="11">
        <f t="shared" si="0"/>
        <v>0</v>
      </c>
    </row>
    <row r="7" spans="1:12" ht="15" customHeight="1" x14ac:dyDescent="0.25">
      <c r="A7" s="12" t="s">
        <v>116</v>
      </c>
      <c r="B7" s="24">
        <v>0</v>
      </c>
      <c r="C7" s="91">
        <v>940000</v>
      </c>
      <c r="D7" s="91">
        <v>0</v>
      </c>
    </row>
    <row r="8" spans="1:12" ht="15" customHeight="1" x14ac:dyDescent="0.25">
      <c r="A8" s="12" t="s">
        <v>118</v>
      </c>
      <c r="B8" s="24">
        <v>552000</v>
      </c>
      <c r="C8" s="91">
        <v>552000</v>
      </c>
      <c r="D8" s="91">
        <v>552000</v>
      </c>
    </row>
    <row r="9" spans="1:12" ht="15" customHeight="1" x14ac:dyDescent="0.25">
      <c r="A9" s="12" t="s">
        <v>21</v>
      </c>
      <c r="B9" s="24">
        <v>455000</v>
      </c>
      <c r="C9" s="91">
        <v>0</v>
      </c>
      <c r="D9" s="91">
        <v>0</v>
      </c>
    </row>
    <row r="10" spans="1:12" ht="15" customHeight="1" x14ac:dyDescent="0.25">
      <c r="A10" s="12" t="s">
        <v>120</v>
      </c>
      <c r="B10" s="24">
        <v>0</v>
      </c>
      <c r="C10" s="91">
        <v>236600</v>
      </c>
      <c r="D10" s="91">
        <v>0</v>
      </c>
    </row>
    <row r="11" spans="1:12" ht="15.75" x14ac:dyDescent="0.25">
      <c r="A11" s="12" t="s">
        <v>22</v>
      </c>
      <c r="B11" s="24">
        <v>1235000</v>
      </c>
      <c r="C11" s="91">
        <v>0</v>
      </c>
      <c r="D11" s="91">
        <v>0</v>
      </c>
    </row>
    <row r="12" spans="1:12" ht="15.75" x14ac:dyDescent="0.25">
      <c r="A12" s="12" t="s">
        <v>127</v>
      </c>
      <c r="B12" s="24">
        <v>470000</v>
      </c>
      <c r="C12" s="91">
        <v>705000</v>
      </c>
      <c r="D12" s="91">
        <v>376000</v>
      </c>
    </row>
    <row r="13" spans="1:12" ht="15.75" x14ac:dyDescent="0.25">
      <c r="A13" s="12" t="s">
        <v>128</v>
      </c>
      <c r="B13" s="24">
        <v>470000</v>
      </c>
      <c r="C13" s="91">
        <v>0</v>
      </c>
      <c r="D13" s="91">
        <v>0</v>
      </c>
    </row>
    <row r="14" spans="1:12" ht="18" customHeight="1" x14ac:dyDescent="0.25">
      <c r="A14" s="12" t="s">
        <v>131</v>
      </c>
      <c r="B14" s="24">
        <v>134401.76</v>
      </c>
      <c r="C14" s="91">
        <v>0</v>
      </c>
      <c r="D14" s="91">
        <v>0</v>
      </c>
    </row>
    <row r="15" spans="1:12" ht="15.75" x14ac:dyDescent="0.25">
      <c r="A15" s="12" t="s">
        <v>133</v>
      </c>
      <c r="B15" s="24">
        <v>380000</v>
      </c>
      <c r="C15" s="91">
        <v>0</v>
      </c>
      <c r="D15" s="91">
        <v>0</v>
      </c>
    </row>
    <row r="16" spans="1:12" ht="16.5" customHeight="1" x14ac:dyDescent="0.25">
      <c r="A16" s="12" t="s">
        <v>255</v>
      </c>
      <c r="B16" s="24">
        <v>760000</v>
      </c>
      <c r="C16" s="91">
        <v>646000</v>
      </c>
      <c r="D16" s="91">
        <v>760000</v>
      </c>
    </row>
    <row r="17" spans="1:5" ht="15.75" x14ac:dyDescent="0.25">
      <c r="A17" s="12" t="s">
        <v>138</v>
      </c>
      <c r="B17" s="24">
        <v>2429900</v>
      </c>
      <c r="C17" s="91">
        <v>1692000</v>
      </c>
      <c r="D17" s="91">
        <v>1692000</v>
      </c>
    </row>
    <row r="18" spans="1:5" ht="15.75" x14ac:dyDescent="0.25">
      <c r="A18" s="12" t="s">
        <v>26</v>
      </c>
      <c r="B18" s="24">
        <v>297600</v>
      </c>
      <c r="C18" s="91">
        <v>1530800</v>
      </c>
      <c r="D18" s="91">
        <v>2014431.34</v>
      </c>
    </row>
    <row r="19" spans="1:5" ht="15.75" x14ac:dyDescent="0.25">
      <c r="A19" s="12" t="s">
        <v>145</v>
      </c>
      <c r="B19" s="24">
        <v>0</v>
      </c>
      <c r="C19" s="91">
        <v>0</v>
      </c>
      <c r="D19" s="91">
        <v>752000</v>
      </c>
    </row>
    <row r="20" spans="1:5" ht="18" customHeight="1" x14ac:dyDescent="0.25">
      <c r="A20" s="12" t="s">
        <v>146</v>
      </c>
      <c r="B20" s="24">
        <v>1410000</v>
      </c>
      <c r="C20" s="91">
        <v>0</v>
      </c>
      <c r="D20" s="91">
        <v>0</v>
      </c>
      <c r="E20" s="11"/>
    </row>
    <row r="21" spans="1:5" ht="18" customHeight="1" x14ac:dyDescent="0.25">
      <c r="A21" s="12" t="s">
        <v>149</v>
      </c>
      <c r="B21" s="24">
        <v>3990000</v>
      </c>
      <c r="C21" s="91">
        <v>0</v>
      </c>
      <c r="D21" s="91">
        <v>0</v>
      </c>
    </row>
    <row r="22" spans="1:5" ht="15.75" x14ac:dyDescent="0.25">
      <c r="A22" s="12" t="s">
        <v>154</v>
      </c>
      <c r="B22" s="24">
        <v>0</v>
      </c>
      <c r="C22" s="91">
        <v>0</v>
      </c>
      <c r="D22" s="91">
        <v>570000</v>
      </c>
    </row>
    <row r="23" spans="1:5" ht="15.75" x14ac:dyDescent="0.25">
      <c r="A23" s="12" t="s">
        <v>156</v>
      </c>
      <c r="B23" s="24">
        <v>1235000</v>
      </c>
      <c r="C23" s="91">
        <v>0</v>
      </c>
      <c r="D23" s="91">
        <v>237500</v>
      </c>
    </row>
    <row r="24" spans="1:5" ht="15.75" x14ac:dyDescent="0.25">
      <c r="A24" s="12" t="s">
        <v>158</v>
      </c>
      <c r="B24" s="24">
        <v>0</v>
      </c>
      <c r="C24" s="91">
        <v>598500</v>
      </c>
      <c r="D24" s="91">
        <v>365750</v>
      </c>
    </row>
    <row r="25" spans="1:5" ht="15.75" x14ac:dyDescent="0.25">
      <c r="A25" s="12" t="s">
        <v>159</v>
      </c>
      <c r="B25" s="24">
        <v>0</v>
      </c>
      <c r="C25" s="91">
        <v>0</v>
      </c>
      <c r="D25" s="91">
        <v>665000</v>
      </c>
    </row>
    <row r="26" spans="1:5" ht="15.75" x14ac:dyDescent="0.25">
      <c r="A26" s="12" t="s">
        <v>163</v>
      </c>
      <c r="B26" s="24">
        <v>779000</v>
      </c>
      <c r="C26" s="91">
        <v>3116000</v>
      </c>
      <c r="D26" s="91">
        <v>642675</v>
      </c>
    </row>
    <row r="27" spans="1:5" ht="15.75" x14ac:dyDescent="0.25">
      <c r="A27" s="12" t="s">
        <v>167</v>
      </c>
      <c r="B27" s="24">
        <v>599998.24</v>
      </c>
      <c r="C27" s="91">
        <v>0</v>
      </c>
      <c r="D27" s="91">
        <v>0</v>
      </c>
    </row>
    <row r="28" spans="1:5" ht="15.75" x14ac:dyDescent="0.25">
      <c r="A28" s="12" t="s">
        <v>171</v>
      </c>
      <c r="B28" s="24">
        <v>0</v>
      </c>
      <c r="C28" s="91">
        <v>0</v>
      </c>
      <c r="D28" s="91">
        <v>785850</v>
      </c>
    </row>
    <row r="29" spans="1:5" ht="15.75" x14ac:dyDescent="0.25">
      <c r="A29" s="12" t="s">
        <v>177</v>
      </c>
      <c r="B29" s="24">
        <v>734100</v>
      </c>
      <c r="C29" s="91">
        <v>0</v>
      </c>
      <c r="D29" s="91">
        <v>1115693.6599999999</v>
      </c>
    </row>
    <row r="30" spans="1:5" ht="15.75" x14ac:dyDescent="0.25">
      <c r="A30" s="12" t="s">
        <v>180</v>
      </c>
      <c r="B30" s="24">
        <v>0</v>
      </c>
      <c r="C30" s="91">
        <v>376000</v>
      </c>
      <c r="D30" s="91">
        <v>0</v>
      </c>
    </row>
    <row r="31" spans="1:5" ht="15.75" x14ac:dyDescent="0.25">
      <c r="A31" s="12" t="s">
        <v>181</v>
      </c>
      <c r="B31" s="24">
        <v>376000</v>
      </c>
      <c r="C31" s="91">
        <v>0</v>
      </c>
      <c r="D31" s="91">
        <v>0</v>
      </c>
    </row>
    <row r="32" spans="1:5" ht="15.75" x14ac:dyDescent="0.25">
      <c r="A32" s="12" t="s">
        <v>185</v>
      </c>
      <c r="B32" s="24">
        <v>855000</v>
      </c>
      <c r="C32" s="91">
        <v>0</v>
      </c>
      <c r="D32" s="91">
        <v>522500</v>
      </c>
    </row>
    <row r="33" spans="1:4" ht="15.75" x14ac:dyDescent="0.25">
      <c r="A33" s="12" t="s">
        <v>189</v>
      </c>
      <c r="B33" s="24">
        <v>0</v>
      </c>
      <c r="C33" s="91">
        <v>705000</v>
      </c>
      <c r="D33" s="91">
        <v>0</v>
      </c>
    </row>
    <row r="34" spans="1:4" ht="15.75" x14ac:dyDescent="0.25">
      <c r="A34" s="15" t="s">
        <v>46</v>
      </c>
      <c r="B34" s="83">
        <f>SUM(B6:B33)</f>
        <v>18000000</v>
      </c>
      <c r="C34" s="44">
        <f>SUM(C6:C33)</f>
        <v>12000000</v>
      </c>
      <c r="D34" s="44">
        <f>SUM(D6:D33)</f>
        <v>12000000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7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73</vt:i4>
      </vt:variant>
      <vt:variant>
        <vt:lpstr>Именованные диапазоны</vt:lpstr>
      </vt:variant>
      <vt:variant>
        <vt:i4>73</vt:i4>
      </vt:variant>
    </vt:vector>
  </HeadingPairs>
  <TitlesOfParts>
    <vt:vector size="146" baseType="lpstr">
      <vt:lpstr>Таблица 1.1</vt:lpstr>
      <vt:lpstr>Таблица 1.2</vt:lpstr>
      <vt:lpstr>Таблица 2.1</vt:lpstr>
      <vt:lpstr>Таблица 2.2</vt:lpstr>
      <vt:lpstr>Таблица 2.3</vt:lpstr>
      <vt:lpstr>Таблица 2.4</vt:lpstr>
      <vt:lpstr>Таблица 2.5</vt:lpstr>
      <vt:lpstr>Таблица 2.6</vt:lpstr>
      <vt:lpstr>Таблица 2.7</vt:lpstr>
      <vt:lpstr>Таблица 2.8</vt:lpstr>
      <vt:lpstr>Таблица 2.9</vt:lpstr>
      <vt:lpstr>Таблица 2.10</vt:lpstr>
      <vt:lpstr>Таблица 2.11</vt:lpstr>
      <vt:lpstr>Таблица 2.12</vt:lpstr>
      <vt:lpstr>Таблица 2.13</vt:lpstr>
      <vt:lpstr>Таблица 2.14</vt:lpstr>
      <vt:lpstr>Таблица 2.15</vt:lpstr>
      <vt:lpstr>Таблица 2.16</vt:lpstr>
      <vt:lpstr>Таблица 2.17</vt:lpstr>
      <vt:lpstr>Таблица 2.18</vt:lpstr>
      <vt:lpstr>Таблица 2.19</vt:lpstr>
      <vt:lpstr>Таблица 2.20</vt:lpstr>
      <vt:lpstr>Таблица 2.21</vt:lpstr>
      <vt:lpstr>Таблица 2.22</vt:lpstr>
      <vt:lpstr>Таблица 2.23</vt:lpstr>
      <vt:lpstr>Таблица 2.24</vt:lpstr>
      <vt:lpstr>Таблица 2.25</vt:lpstr>
      <vt:lpstr>Таблица 2.26</vt:lpstr>
      <vt:lpstr>Таблица 2.27</vt:lpstr>
      <vt:lpstr>Таблица 2.28</vt:lpstr>
      <vt:lpstr>Таблица 2.29</vt:lpstr>
      <vt:lpstr>Таблица 2.30</vt:lpstr>
      <vt:lpstr>Таблица 2.31</vt:lpstr>
      <vt:lpstr>Таблица 2.32</vt:lpstr>
      <vt:lpstr>Таблица 2.33</vt:lpstr>
      <vt:lpstr>Таблица 2.34</vt:lpstr>
      <vt:lpstr>Таблица 2.35</vt:lpstr>
      <vt:lpstr>Таблица 2.36</vt:lpstr>
      <vt:lpstr>Таблица 2.37</vt:lpstr>
      <vt:lpstr>Таблица 2.38</vt:lpstr>
      <vt:lpstr>Таблица 2.39</vt:lpstr>
      <vt:lpstr>Таблица 2.40</vt:lpstr>
      <vt:lpstr>Таблица 2.41</vt:lpstr>
      <vt:lpstr>Таблица 2.42</vt:lpstr>
      <vt:lpstr>Таблица 2.43</vt:lpstr>
      <vt:lpstr>Таблица 2.44</vt:lpstr>
      <vt:lpstr>Таблица 2.45</vt:lpstr>
      <vt:lpstr>Таблица 2.46</vt:lpstr>
      <vt:lpstr>Таблица 2.47</vt:lpstr>
      <vt:lpstr>Таблица 2.48</vt:lpstr>
      <vt:lpstr>Таблица 2.49</vt:lpstr>
      <vt:lpstr>Таблица 2.50</vt:lpstr>
      <vt:lpstr>Таблица 2.51</vt:lpstr>
      <vt:lpstr>Таблица 2.52</vt:lpstr>
      <vt:lpstr>Таблица 2.53</vt:lpstr>
      <vt:lpstr>Таблица 2.54</vt:lpstr>
      <vt:lpstr>Таблица 3.1</vt:lpstr>
      <vt:lpstr>Таблица 3.2</vt:lpstr>
      <vt:lpstr>Таблица 3.3</vt:lpstr>
      <vt:lpstr>Таблица 3.4</vt:lpstr>
      <vt:lpstr>Таблица 3.5</vt:lpstr>
      <vt:lpstr>Таблица 3.6</vt:lpstr>
      <vt:lpstr>Таблица 3.7</vt:lpstr>
      <vt:lpstr>Таблица 3.8</vt:lpstr>
      <vt:lpstr>Таблица 3.9</vt:lpstr>
      <vt:lpstr>Таблица 3.10</vt:lpstr>
      <vt:lpstr>Таблица 3.11</vt:lpstr>
      <vt:lpstr>Таблица 3.12</vt:lpstr>
      <vt:lpstr>Таблица 3.13</vt:lpstr>
      <vt:lpstr>Таблица 4.1</vt:lpstr>
      <vt:lpstr>Таблица 4.2</vt:lpstr>
      <vt:lpstr>Таблица 4.3</vt:lpstr>
      <vt:lpstr>Таблица 4.4</vt:lpstr>
      <vt:lpstr>'Таблица 1.1'!Область_печати</vt:lpstr>
      <vt:lpstr>'Таблица 1.2'!Область_печати</vt:lpstr>
      <vt:lpstr>'Таблица 2.1'!Область_печати</vt:lpstr>
      <vt:lpstr>'Таблица 2.10'!Область_печати</vt:lpstr>
      <vt:lpstr>'Таблица 2.11'!Область_печати</vt:lpstr>
      <vt:lpstr>'Таблица 2.12'!Область_печати</vt:lpstr>
      <vt:lpstr>'Таблица 2.13'!Область_печати</vt:lpstr>
      <vt:lpstr>'Таблица 2.14'!Область_печати</vt:lpstr>
      <vt:lpstr>'Таблица 2.15'!Область_печати</vt:lpstr>
      <vt:lpstr>'Таблица 2.16'!Область_печати</vt:lpstr>
      <vt:lpstr>'Таблица 2.17'!Область_печати</vt:lpstr>
      <vt:lpstr>'Таблица 2.18'!Область_печати</vt:lpstr>
      <vt:lpstr>'Таблица 2.19'!Область_печати</vt:lpstr>
      <vt:lpstr>'Таблица 2.2'!Область_печати</vt:lpstr>
      <vt:lpstr>'Таблица 2.20'!Область_печати</vt:lpstr>
      <vt:lpstr>'Таблица 2.21'!Область_печати</vt:lpstr>
      <vt:lpstr>'Таблица 2.22'!Область_печати</vt:lpstr>
      <vt:lpstr>'Таблица 2.23'!Область_печати</vt:lpstr>
      <vt:lpstr>'Таблица 2.24'!Область_печати</vt:lpstr>
      <vt:lpstr>'Таблица 2.25'!Область_печати</vt:lpstr>
      <vt:lpstr>'Таблица 2.26'!Область_печати</vt:lpstr>
      <vt:lpstr>'Таблица 2.27'!Область_печати</vt:lpstr>
      <vt:lpstr>'Таблица 2.28'!Область_печати</vt:lpstr>
      <vt:lpstr>'Таблица 2.29'!Область_печати</vt:lpstr>
      <vt:lpstr>'Таблица 2.3'!Область_печати</vt:lpstr>
      <vt:lpstr>'Таблица 2.30'!Область_печати</vt:lpstr>
      <vt:lpstr>'Таблица 2.31'!Область_печати</vt:lpstr>
      <vt:lpstr>'Таблица 2.32'!Область_печати</vt:lpstr>
      <vt:lpstr>'Таблица 2.33'!Область_печати</vt:lpstr>
      <vt:lpstr>'Таблица 2.34'!Область_печати</vt:lpstr>
      <vt:lpstr>'Таблица 2.35'!Область_печати</vt:lpstr>
      <vt:lpstr>'Таблица 2.36'!Область_печати</vt:lpstr>
      <vt:lpstr>'Таблица 2.37'!Область_печати</vt:lpstr>
      <vt:lpstr>'Таблица 2.38'!Область_печати</vt:lpstr>
      <vt:lpstr>'Таблица 2.39'!Область_печати</vt:lpstr>
      <vt:lpstr>'Таблица 2.4'!Область_печати</vt:lpstr>
      <vt:lpstr>'Таблица 2.40'!Область_печати</vt:lpstr>
      <vt:lpstr>'Таблица 2.41'!Область_печати</vt:lpstr>
      <vt:lpstr>'Таблица 2.42'!Область_печати</vt:lpstr>
      <vt:lpstr>'Таблица 2.43'!Область_печати</vt:lpstr>
      <vt:lpstr>'Таблица 2.44'!Область_печати</vt:lpstr>
      <vt:lpstr>'Таблица 2.45'!Область_печати</vt:lpstr>
      <vt:lpstr>'Таблица 2.46'!Область_печати</vt:lpstr>
      <vt:lpstr>'Таблица 2.47'!Область_печати</vt:lpstr>
      <vt:lpstr>'Таблица 2.48'!Область_печати</vt:lpstr>
      <vt:lpstr>'Таблица 2.49'!Область_печати</vt:lpstr>
      <vt:lpstr>'Таблица 2.5'!Область_печати</vt:lpstr>
      <vt:lpstr>'Таблица 2.50'!Область_печати</vt:lpstr>
      <vt:lpstr>'Таблица 2.51'!Область_печати</vt:lpstr>
      <vt:lpstr>'Таблица 2.52'!Область_печати</vt:lpstr>
      <vt:lpstr>'Таблица 2.53'!Область_печати</vt:lpstr>
      <vt:lpstr>'Таблица 2.54'!Область_печати</vt:lpstr>
      <vt:lpstr>'Таблица 2.6'!Область_печати</vt:lpstr>
      <vt:lpstr>'Таблица 2.7'!Область_печати</vt:lpstr>
      <vt:lpstr>'Таблица 2.8'!Область_печати</vt:lpstr>
      <vt:lpstr>'Таблица 2.9'!Область_печати</vt:lpstr>
      <vt:lpstr>'Таблица 3.1'!Область_печати</vt:lpstr>
      <vt:lpstr>'Таблица 3.10'!Область_печати</vt:lpstr>
      <vt:lpstr>'Таблица 3.11'!Область_печати</vt:lpstr>
      <vt:lpstr>'Таблица 3.12'!Область_печати</vt:lpstr>
      <vt:lpstr>'Таблица 3.13'!Область_печати</vt:lpstr>
      <vt:lpstr>'Таблица 3.2'!Область_печати</vt:lpstr>
      <vt:lpstr>'Таблица 3.3'!Область_печати</vt:lpstr>
      <vt:lpstr>'Таблица 3.4'!Область_печати</vt:lpstr>
      <vt:lpstr>'Таблица 3.5'!Область_печати</vt:lpstr>
      <vt:lpstr>'Таблица 3.6'!Область_печати</vt:lpstr>
      <vt:lpstr>'Таблица 3.7'!Область_печати</vt:lpstr>
      <vt:lpstr>'Таблица 3.8'!Область_печати</vt:lpstr>
      <vt:lpstr>'Таблица 3.9'!Область_печати</vt:lpstr>
      <vt:lpstr>'Таблица 4.1'!Область_печати</vt:lpstr>
      <vt:lpstr>'Таблица 4.2'!Область_печати</vt:lpstr>
      <vt:lpstr>'Таблица 4.3'!Область_печати</vt:lpstr>
      <vt:lpstr>'Таблица 4.4'!Область_печати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Мельникова Юлия Валерьевна</cp:lastModifiedBy>
  <cp:lastPrinted>2021-12-08T14:26:30Z</cp:lastPrinted>
  <dcterms:created xsi:type="dcterms:W3CDTF">2021-10-06T09:27:02Z</dcterms:created>
  <dcterms:modified xsi:type="dcterms:W3CDTF">2021-12-08T14:39:00Z</dcterms:modified>
</cp:coreProperties>
</file>