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598" activeTab="0"/>
  </bookViews>
  <sheets>
    <sheet name="Динамика поступления 01.08.2015" sheetId="1" r:id="rId1"/>
    <sheet name="Удельный вес 01.08.2015" sheetId="2" r:id="rId2"/>
  </sheets>
  <definedNames/>
  <calcPr fullCalcOnLoad="1"/>
</workbook>
</file>

<file path=xl/sharedStrings.xml><?xml version="1.0" encoding="utf-8"?>
<sst xmlns="http://schemas.openxmlformats.org/spreadsheetml/2006/main" count="98" uniqueCount="55">
  <si>
    <t>Темп роста</t>
  </si>
  <si>
    <t>г.Брянск</t>
  </si>
  <si>
    <t>г.Клинцы</t>
  </si>
  <si>
    <t>г.Новозыбков</t>
  </si>
  <si>
    <t>г.Сельцо</t>
  </si>
  <si>
    <t>Брасовский</t>
  </si>
  <si>
    <t>Брянский</t>
  </si>
  <si>
    <t>Выгоничский</t>
  </si>
  <si>
    <t>Гордеевский</t>
  </si>
  <si>
    <t>Дубровский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</si>
  <si>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</si>
  <si>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</si>
  <si>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</si>
  <si>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</si>
  <si>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</si>
  <si>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</si>
  <si>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</si>
  <si>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</si>
  <si>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</si>
  <si>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</si>
  <si>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</si>
  <si>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</si>
  <si>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</si>
  <si>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</si>
  <si>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</si>
  <si>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</si>
  <si>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</si>
  <si>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</si>
  <si>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</si>
  <si>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</si>
  <si>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</si>
  <si>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г.Стародуб</t>
  </si>
  <si>
    <t>г.Фокино</t>
  </si>
  <si>
    <t>ИТОГО</t>
  </si>
  <si>
    <t>Отклонение</t>
  </si>
  <si>
    <t>ФОТ</t>
  </si>
  <si>
    <t>тыс.рублей</t>
  </si>
  <si>
    <t>№ п.п.</t>
  </si>
  <si>
    <t>Темп  роста</t>
  </si>
  <si>
    <t>Поступило налога на доходы физических лиц (контингент)</t>
  </si>
  <si>
    <t xml:space="preserve">ФОТ </t>
  </si>
  <si>
    <t>НДФЛ (контингент)</t>
  </si>
  <si>
    <t xml:space="preserve">Доля налога в ФОТ </t>
  </si>
  <si>
    <t>Отклонение (+,-)</t>
  </si>
  <si>
    <t>Дятьковский</t>
  </si>
  <si>
    <t>Наименование муниципального образования</t>
  </si>
  <si>
    <t xml:space="preserve">тыс.рублей </t>
  </si>
  <si>
    <t>по состоянию на 01.08.2014 года (по приказу 65Н)</t>
  </si>
  <si>
    <t>по состоянию на 01.08.2014г.</t>
  </si>
  <si>
    <t xml:space="preserve">По состоянию на 01.08.2014 года </t>
  </si>
  <si>
    <t>по состоянию на 01.08.2015г.</t>
  </si>
  <si>
    <t>по состоянию на 01.08.2015 года (по приказу 65Н)</t>
  </si>
  <si>
    <t>Сравнительный анализ динамики удельного веса  поступлений  налога на доходы физических лиц (контингент) в фонде оплаты труда (ФОТ)  по состоянию на  01.08.2015 года</t>
  </si>
  <si>
    <t xml:space="preserve">По состоянию на 01.08.2015 года </t>
  </si>
  <si>
    <t xml:space="preserve">Сравнительный анализ динамики поступления налога на доходы физических лиц (контингент) и фонда оплаты труда (ФОТ) по состоянию на 01.08.2015 года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</si>
</sst>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0"/>
    <numFmt numFmtId="169" formatCode="0.000000"/>
    <numFmt numFmtId="170" formatCode="0.00000000"/>
    <numFmt numFmtId="171" formatCode="#,##0.0"/>
    <numFmt numFmtId="172" formatCode="#,##0&quot;р.&quot;"/>
    <numFmt numFmtId="173" formatCode="[$-FC19]d\ mmmm\ yyyy\ &quot;г.&quot;"/>
    <numFmt numFmtId="174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3" fillId="34" borderId="17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1" fillId="34" borderId="25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3" fontId="1" fillId="35" borderId="12" xfId="0" applyNumberFormat="1" applyFont="1" applyFill="1" applyBorder="1" applyAlignment="1">
      <alignment horizontal="center" vertical="top" shrinkToFit="1"/>
    </xf>
    <xf numFmtId="3" fontId="1" fillId="0" borderId="13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" fontId="1" fillId="35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4" fontId="0" fillId="35" borderId="0" xfId="0" applyNumberFormat="1" applyFont="1" applyFill="1" applyBorder="1" applyAlignment="1">
      <alignment horizontal="right" vertical="top" shrinkToFit="1"/>
    </xf>
    <xf numFmtId="3" fontId="1" fillId="33" borderId="12" xfId="0" applyNumberFormat="1" applyFont="1" applyFill="1" applyBorder="1" applyAlignment="1">
      <alignment horizontal="center"/>
    </xf>
    <xf numFmtId="3" fontId="1" fillId="33" borderId="14" xfId="0" applyNumberFormat="1" applyFont="1" applyFill="1" applyBorder="1" applyAlignment="1">
      <alignment horizontal="center"/>
    </xf>
    <xf numFmtId="167" fontId="3" fillId="34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wrapText="1"/>
    </xf>
    <xf numFmtId="0" fontId="0" fillId="0" borderId="26" xfId="0" applyBorder="1" applyAlignment="1">
      <alignment horizontal="right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="60" zoomScalePageLayoutView="0" workbookViewId="0" topLeftCell="A1">
      <selection activeCell="A1" sqref="A1:H2"/>
    </sheetView>
  </sheetViews>
  <sheetFormatPr defaultColWidth="9.00390625" defaultRowHeight="12.75"/>
  <cols>
    <col min="1" max="1" width="6.625" style="0" customWidth="1"/>
    <col min="2" max="2" width="21.125" style="0" customWidth="1"/>
    <col min="3" max="4" width="16.75390625" style="0" customWidth="1"/>
    <col min="5" max="5" width="13.875" style="0" customWidth="1"/>
    <col min="6" max="6" width="12.125" style="0" customWidth="1"/>
    <col min="7" max="7" width="14.00390625" style="0" customWidth="1"/>
    <col min="8" max="8" width="16.375" style="0" customWidth="1"/>
    <col min="9" max="9" width="13.125" style="0" customWidth="1"/>
    <col min="10" max="10" width="10.875" style="0" customWidth="1"/>
    <col min="11" max="13" width="9.125" style="0" hidden="1" customWidth="1"/>
    <col min="14" max="14" width="28.375" style="0" hidden="1" customWidth="1"/>
    <col min="15" max="15" width="16.75390625" style="0" hidden="1" customWidth="1"/>
  </cols>
  <sheetData>
    <row r="1" spans="1:8" ht="12.75">
      <c r="A1" s="46" t="s">
        <v>54</v>
      </c>
      <c r="B1" s="46"/>
      <c r="C1" s="46"/>
      <c r="D1" s="46"/>
      <c r="E1" s="46"/>
      <c r="F1" s="46"/>
      <c r="G1" s="46"/>
      <c r="H1" s="46"/>
    </row>
    <row r="2" spans="1:8" ht="17.25" customHeight="1">
      <c r="A2" s="46"/>
      <c r="B2" s="46"/>
      <c r="C2" s="46"/>
      <c r="D2" s="46"/>
      <c r="E2" s="46"/>
      <c r="F2" s="46"/>
      <c r="G2" s="46"/>
      <c r="H2" s="46"/>
    </row>
    <row r="3" ht="6" customHeight="1" hidden="1"/>
    <row r="4" spans="9:10" ht="16.5" customHeight="1" thickBot="1">
      <c r="I4" s="47" t="s">
        <v>36</v>
      </c>
      <c r="J4" s="48"/>
    </row>
    <row r="5" spans="1:10" ht="30" customHeight="1" thickBot="1">
      <c r="A5" s="49" t="s">
        <v>37</v>
      </c>
      <c r="B5" s="49" t="s">
        <v>45</v>
      </c>
      <c r="C5" s="51" t="s">
        <v>39</v>
      </c>
      <c r="D5" s="52"/>
      <c r="E5" s="53" t="s">
        <v>34</v>
      </c>
      <c r="F5" s="55" t="s">
        <v>0</v>
      </c>
      <c r="G5" s="51" t="s">
        <v>35</v>
      </c>
      <c r="H5" s="52"/>
      <c r="I5" s="49" t="s">
        <v>34</v>
      </c>
      <c r="J5" s="57" t="s">
        <v>38</v>
      </c>
    </row>
    <row r="6" spans="1:10" ht="48" customHeight="1" thickBot="1">
      <c r="A6" s="50"/>
      <c r="B6" s="50"/>
      <c r="C6" s="31" t="s">
        <v>47</v>
      </c>
      <c r="D6" s="31" t="s">
        <v>51</v>
      </c>
      <c r="E6" s="54"/>
      <c r="F6" s="56"/>
      <c r="G6" s="31" t="s">
        <v>48</v>
      </c>
      <c r="H6" s="31" t="s">
        <v>50</v>
      </c>
      <c r="I6" s="50"/>
      <c r="J6" s="58"/>
    </row>
    <row r="7" spans="1:10" ht="13.5" thickBo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</row>
    <row r="8" spans="1:15" ht="15.75">
      <c r="A8" s="21">
        <v>1</v>
      </c>
      <c r="B8" s="22" t="s">
        <v>1</v>
      </c>
      <c r="C8" s="32">
        <v>3508286.5</v>
      </c>
      <c r="D8" s="32">
        <v>3470819.12</v>
      </c>
      <c r="E8" s="33">
        <f aca="true" t="shared" si="0" ref="E8:E41">D8-C8</f>
        <v>-37467.37999999989</v>
      </c>
      <c r="F8" s="10">
        <f aca="true" t="shared" si="1" ref="F8:F41">ROUND(D8/C8*100,2)</f>
        <v>98.93</v>
      </c>
      <c r="G8" s="33">
        <v>23800414</v>
      </c>
      <c r="H8" s="33">
        <v>24010600</v>
      </c>
      <c r="I8" s="33">
        <f>H8-G8</f>
        <v>210186</v>
      </c>
      <c r="J8" s="23">
        <f>ROUND(H8/G8*100,2)</f>
        <v>100.88</v>
      </c>
      <c r="N8" s="38"/>
      <c r="O8" s="42"/>
    </row>
    <row r="9" spans="1:15" ht="15.75">
      <c r="A9" s="16">
        <v>2</v>
      </c>
      <c r="B9" s="3" t="s">
        <v>44</v>
      </c>
      <c r="C9" s="32">
        <v>156497.05</v>
      </c>
      <c r="D9" s="32">
        <v>164138.28</v>
      </c>
      <c r="E9" s="34">
        <f t="shared" si="0"/>
        <v>7641.2300000000105</v>
      </c>
      <c r="F9" s="27">
        <f t="shared" si="1"/>
        <v>104.88</v>
      </c>
      <c r="G9" s="34">
        <v>1162360</v>
      </c>
      <c r="H9" s="34">
        <v>1135052</v>
      </c>
      <c r="I9" s="34">
        <f aca="true" t="shared" si="2" ref="I9:I41">H9-G9</f>
        <v>-27308</v>
      </c>
      <c r="J9" s="29">
        <f aca="true" t="shared" si="3" ref="J9:J41">ROUND(H9/G9*100,2)</f>
        <v>97.65</v>
      </c>
      <c r="N9" s="38"/>
      <c r="O9" s="42"/>
    </row>
    <row r="10" spans="1:15" ht="15.75">
      <c r="A10" s="16">
        <v>3</v>
      </c>
      <c r="B10" s="3" t="s">
        <v>2</v>
      </c>
      <c r="C10" s="32">
        <v>210869.81</v>
      </c>
      <c r="D10" s="32">
        <v>217165.31</v>
      </c>
      <c r="E10" s="34">
        <f t="shared" si="0"/>
        <v>6295.5</v>
      </c>
      <c r="F10" s="27">
        <f t="shared" si="1"/>
        <v>102.99</v>
      </c>
      <c r="G10" s="34">
        <v>1398943</v>
      </c>
      <c r="H10" s="34">
        <v>1382289</v>
      </c>
      <c r="I10" s="34">
        <f t="shared" si="2"/>
        <v>-16654</v>
      </c>
      <c r="J10" s="29">
        <f t="shared" si="3"/>
        <v>98.81</v>
      </c>
      <c r="N10" s="38"/>
      <c r="O10" s="42"/>
    </row>
    <row r="11" spans="1:15" ht="15.75">
      <c r="A11" s="16">
        <v>4</v>
      </c>
      <c r="B11" s="3" t="s">
        <v>3</v>
      </c>
      <c r="C11" s="32">
        <v>152487.5</v>
      </c>
      <c r="D11" s="32">
        <v>161639.43</v>
      </c>
      <c r="E11" s="34">
        <f t="shared" si="0"/>
        <v>9151.929999999993</v>
      </c>
      <c r="F11" s="45">
        <f t="shared" si="1"/>
        <v>106</v>
      </c>
      <c r="G11" s="34">
        <v>970484</v>
      </c>
      <c r="H11" s="34">
        <v>1058226</v>
      </c>
      <c r="I11" s="34">
        <f t="shared" si="2"/>
        <v>87742</v>
      </c>
      <c r="J11" s="29">
        <f t="shared" si="3"/>
        <v>109.04</v>
      </c>
      <c r="N11" s="38"/>
      <c r="O11" s="42"/>
    </row>
    <row r="12" spans="1:15" ht="15.75">
      <c r="A12" s="16">
        <v>5</v>
      </c>
      <c r="B12" s="3" t="s">
        <v>4</v>
      </c>
      <c r="C12" s="32">
        <v>41952.08</v>
      </c>
      <c r="D12" s="32">
        <v>50016.4</v>
      </c>
      <c r="E12" s="34">
        <f t="shared" si="0"/>
        <v>8064.32</v>
      </c>
      <c r="F12" s="27">
        <f t="shared" si="1"/>
        <v>119.22</v>
      </c>
      <c r="G12" s="34">
        <v>290256</v>
      </c>
      <c r="H12" s="34">
        <v>313668</v>
      </c>
      <c r="I12" s="34">
        <f t="shared" si="2"/>
        <v>23412</v>
      </c>
      <c r="J12" s="29">
        <f t="shared" si="3"/>
        <v>108.07</v>
      </c>
      <c r="N12" s="38"/>
      <c r="O12" s="42"/>
    </row>
    <row r="13" spans="1:15" ht="15.75">
      <c r="A13" s="16">
        <v>6</v>
      </c>
      <c r="B13" s="3" t="s">
        <v>5</v>
      </c>
      <c r="C13" s="32">
        <v>45701.72</v>
      </c>
      <c r="D13" s="32">
        <v>51878.57</v>
      </c>
      <c r="E13" s="34">
        <f t="shared" si="0"/>
        <v>6176.8499999999985</v>
      </c>
      <c r="F13" s="27">
        <f t="shared" si="1"/>
        <v>113.52</v>
      </c>
      <c r="G13" s="34">
        <v>285148</v>
      </c>
      <c r="H13" s="34">
        <v>281226</v>
      </c>
      <c r="I13" s="34">
        <f t="shared" si="2"/>
        <v>-3922</v>
      </c>
      <c r="J13" s="29">
        <f t="shared" si="3"/>
        <v>98.62</v>
      </c>
      <c r="N13" s="38"/>
      <c r="O13" s="42"/>
    </row>
    <row r="14" spans="1:15" ht="15.75">
      <c r="A14" s="16">
        <v>7</v>
      </c>
      <c r="B14" s="3" t="s">
        <v>6</v>
      </c>
      <c r="C14" s="32">
        <v>264212.36</v>
      </c>
      <c r="D14" s="32">
        <v>306305</v>
      </c>
      <c r="E14" s="34">
        <f t="shared" si="0"/>
        <v>42092.640000000014</v>
      </c>
      <c r="F14" s="27">
        <f t="shared" si="1"/>
        <v>115.93</v>
      </c>
      <c r="G14" s="34">
        <v>1542845</v>
      </c>
      <c r="H14" s="34">
        <v>1724399</v>
      </c>
      <c r="I14" s="34">
        <f t="shared" si="2"/>
        <v>181554</v>
      </c>
      <c r="J14" s="29">
        <f t="shared" si="3"/>
        <v>111.77</v>
      </c>
      <c r="N14" s="38"/>
      <c r="O14" s="42"/>
    </row>
    <row r="15" spans="1:15" ht="15.75">
      <c r="A15" s="16">
        <v>8</v>
      </c>
      <c r="B15" s="3" t="s">
        <v>7</v>
      </c>
      <c r="C15" s="32">
        <v>96837.53</v>
      </c>
      <c r="D15" s="32">
        <v>156062.75</v>
      </c>
      <c r="E15" s="34">
        <f t="shared" si="0"/>
        <v>59225.22</v>
      </c>
      <c r="F15" s="27">
        <f t="shared" si="1"/>
        <v>161.16</v>
      </c>
      <c r="G15" s="34">
        <v>805614</v>
      </c>
      <c r="H15" s="34">
        <v>1268749</v>
      </c>
      <c r="I15" s="34">
        <f t="shared" si="2"/>
        <v>463135</v>
      </c>
      <c r="J15" s="29">
        <f t="shared" si="3"/>
        <v>157.49</v>
      </c>
      <c r="N15" s="38"/>
      <c r="O15" s="42"/>
    </row>
    <row r="16" spans="1:15" ht="15.75">
      <c r="A16" s="16">
        <v>9</v>
      </c>
      <c r="B16" s="3" t="s">
        <v>8</v>
      </c>
      <c r="C16" s="32">
        <v>16012.99</v>
      </c>
      <c r="D16" s="32">
        <v>13711.66</v>
      </c>
      <c r="E16" s="34">
        <f t="shared" si="0"/>
        <v>-2301.33</v>
      </c>
      <c r="F16" s="27">
        <f t="shared" si="1"/>
        <v>85.63</v>
      </c>
      <c r="G16" s="34">
        <v>108731</v>
      </c>
      <c r="H16" s="34">
        <v>104620</v>
      </c>
      <c r="I16" s="34">
        <f t="shared" si="2"/>
        <v>-4111</v>
      </c>
      <c r="J16" s="29">
        <f t="shared" si="3"/>
        <v>96.22</v>
      </c>
      <c r="N16" s="38"/>
      <c r="O16" s="42"/>
    </row>
    <row r="17" spans="1:15" ht="15.75">
      <c r="A17" s="16">
        <v>10</v>
      </c>
      <c r="B17" s="3" t="s">
        <v>9</v>
      </c>
      <c r="C17" s="32">
        <v>68006.49</v>
      </c>
      <c r="D17" s="32">
        <v>75268.56</v>
      </c>
      <c r="E17" s="34">
        <f t="shared" si="0"/>
        <v>7262.069999999992</v>
      </c>
      <c r="F17" s="27">
        <f t="shared" si="1"/>
        <v>110.68</v>
      </c>
      <c r="G17" s="34">
        <v>241125</v>
      </c>
      <c r="H17" s="34">
        <v>236470</v>
      </c>
      <c r="I17" s="34">
        <f t="shared" si="2"/>
        <v>-4655</v>
      </c>
      <c r="J17" s="29">
        <f t="shared" si="3"/>
        <v>98.07</v>
      </c>
      <c r="N17" s="38"/>
      <c r="O17" s="42"/>
    </row>
    <row r="18" spans="1:15" ht="15.75">
      <c r="A18" s="16">
        <v>11</v>
      </c>
      <c r="B18" s="3" t="s">
        <v>10</v>
      </c>
      <c r="C18" s="32">
        <v>22442.24</v>
      </c>
      <c r="D18" s="32">
        <v>26182.66</v>
      </c>
      <c r="E18" s="34">
        <f t="shared" si="0"/>
        <v>3740.4199999999983</v>
      </c>
      <c r="F18" s="27">
        <f t="shared" si="1"/>
        <v>116.67</v>
      </c>
      <c r="G18" s="34">
        <v>141991</v>
      </c>
      <c r="H18" s="34">
        <v>167793</v>
      </c>
      <c r="I18" s="34">
        <f t="shared" si="2"/>
        <v>25802</v>
      </c>
      <c r="J18" s="29">
        <f t="shared" si="3"/>
        <v>118.17</v>
      </c>
      <c r="N18" s="38"/>
      <c r="O18" s="42"/>
    </row>
    <row r="19" spans="1:15" ht="15.75">
      <c r="A19" s="16">
        <v>12</v>
      </c>
      <c r="B19" s="3" t="s">
        <v>11</v>
      </c>
      <c r="C19" s="32">
        <v>134152.92</v>
      </c>
      <c r="D19" s="32">
        <v>130838.31</v>
      </c>
      <c r="E19" s="34">
        <f t="shared" si="0"/>
        <v>-3314.610000000015</v>
      </c>
      <c r="F19" s="27">
        <f t="shared" si="1"/>
        <v>97.53</v>
      </c>
      <c r="G19" s="34">
        <v>753189</v>
      </c>
      <c r="H19" s="34">
        <v>721166</v>
      </c>
      <c r="I19" s="34">
        <f t="shared" si="2"/>
        <v>-32023</v>
      </c>
      <c r="J19" s="29">
        <f t="shared" si="3"/>
        <v>95.75</v>
      </c>
      <c r="N19" s="38"/>
      <c r="O19" s="42"/>
    </row>
    <row r="20" spans="1:15" ht="15.75">
      <c r="A20" s="16">
        <v>13</v>
      </c>
      <c r="B20" s="3" t="s">
        <v>12</v>
      </c>
      <c r="C20" s="32">
        <v>24767.76</v>
      </c>
      <c r="D20" s="32">
        <v>27499.75</v>
      </c>
      <c r="E20" s="34">
        <f t="shared" si="0"/>
        <v>2731.9900000000016</v>
      </c>
      <c r="F20" s="27">
        <f t="shared" si="1"/>
        <v>111.03</v>
      </c>
      <c r="G20" s="34">
        <v>162401</v>
      </c>
      <c r="H20" s="34">
        <v>162385</v>
      </c>
      <c r="I20" s="34">
        <f t="shared" si="2"/>
        <v>-16</v>
      </c>
      <c r="J20" s="29">
        <f t="shared" si="3"/>
        <v>99.99</v>
      </c>
      <c r="N20" s="38"/>
      <c r="O20" s="42"/>
    </row>
    <row r="21" spans="1:15" ht="15.75">
      <c r="A21" s="16">
        <v>14</v>
      </c>
      <c r="B21" s="3" t="s">
        <v>13</v>
      </c>
      <c r="C21" s="32">
        <v>116460</v>
      </c>
      <c r="D21" s="32">
        <v>143878.01</v>
      </c>
      <c r="E21" s="34">
        <f t="shared" si="0"/>
        <v>27418.01000000001</v>
      </c>
      <c r="F21" s="27">
        <f t="shared" si="1"/>
        <v>123.54</v>
      </c>
      <c r="G21" s="34">
        <v>845293</v>
      </c>
      <c r="H21" s="34">
        <v>943997</v>
      </c>
      <c r="I21" s="34">
        <f t="shared" si="2"/>
        <v>98704</v>
      </c>
      <c r="J21" s="29">
        <f t="shared" si="3"/>
        <v>111.68</v>
      </c>
      <c r="N21" s="38"/>
      <c r="O21" s="42"/>
    </row>
    <row r="22" spans="1:15" ht="15.75">
      <c r="A22" s="16">
        <v>15</v>
      </c>
      <c r="B22" s="3" t="s">
        <v>14</v>
      </c>
      <c r="C22" s="32">
        <v>31364.33</v>
      </c>
      <c r="D22" s="32">
        <v>33605.01</v>
      </c>
      <c r="E22" s="34">
        <f t="shared" si="0"/>
        <v>2240.6800000000003</v>
      </c>
      <c r="F22" s="27">
        <f t="shared" si="1"/>
        <v>107.14</v>
      </c>
      <c r="G22" s="34">
        <v>186830</v>
      </c>
      <c r="H22" s="34">
        <v>189945</v>
      </c>
      <c r="I22" s="34">
        <f t="shared" si="2"/>
        <v>3115</v>
      </c>
      <c r="J22" s="29">
        <f t="shared" si="3"/>
        <v>101.67</v>
      </c>
      <c r="N22" s="38"/>
      <c r="O22" s="42"/>
    </row>
    <row r="23" spans="1:15" ht="15.75">
      <c r="A23" s="16">
        <v>16</v>
      </c>
      <c r="B23" s="3" t="s">
        <v>15</v>
      </c>
      <c r="C23" s="32">
        <v>67075.28</v>
      </c>
      <c r="D23" s="32">
        <v>73658.98</v>
      </c>
      <c r="E23" s="34">
        <f t="shared" si="0"/>
        <v>6583.699999999997</v>
      </c>
      <c r="F23" s="27">
        <f t="shared" si="1"/>
        <v>109.82</v>
      </c>
      <c r="G23" s="34">
        <v>412354</v>
      </c>
      <c r="H23" s="34">
        <v>451684</v>
      </c>
      <c r="I23" s="34">
        <f t="shared" si="2"/>
        <v>39330</v>
      </c>
      <c r="J23" s="29">
        <f t="shared" si="3"/>
        <v>109.54</v>
      </c>
      <c r="N23" s="38"/>
      <c r="O23" s="42"/>
    </row>
    <row r="24" spans="1:15" ht="15.75">
      <c r="A24" s="16">
        <v>17</v>
      </c>
      <c r="B24" s="3" t="s">
        <v>16</v>
      </c>
      <c r="C24" s="32">
        <v>32173.98</v>
      </c>
      <c r="D24" s="32">
        <v>35793.72</v>
      </c>
      <c r="E24" s="34">
        <f t="shared" si="0"/>
        <v>3619.7400000000016</v>
      </c>
      <c r="F24" s="27">
        <f t="shared" si="1"/>
        <v>111.25</v>
      </c>
      <c r="G24" s="34">
        <v>200389</v>
      </c>
      <c r="H24" s="34">
        <v>219412</v>
      </c>
      <c r="I24" s="34">
        <f t="shared" si="2"/>
        <v>19023</v>
      </c>
      <c r="J24" s="29">
        <f t="shared" si="3"/>
        <v>109.49</v>
      </c>
      <c r="N24" s="38"/>
      <c r="O24" s="42"/>
    </row>
    <row r="25" spans="1:15" ht="15.75">
      <c r="A25" s="16">
        <v>18</v>
      </c>
      <c r="B25" s="3" t="s">
        <v>17</v>
      </c>
      <c r="C25" s="32">
        <v>35568.84</v>
      </c>
      <c r="D25" s="32">
        <v>41431.05</v>
      </c>
      <c r="E25" s="34">
        <f t="shared" si="0"/>
        <v>5862.210000000006</v>
      </c>
      <c r="F25" s="27">
        <f t="shared" si="1"/>
        <v>116.48</v>
      </c>
      <c r="G25" s="34">
        <v>236801</v>
      </c>
      <c r="H25" s="34">
        <v>266034</v>
      </c>
      <c r="I25" s="34">
        <f t="shared" si="2"/>
        <v>29233</v>
      </c>
      <c r="J25" s="29">
        <f t="shared" si="3"/>
        <v>112.34</v>
      </c>
      <c r="N25" s="38"/>
      <c r="O25" s="42"/>
    </row>
    <row r="26" spans="1:15" ht="15.75">
      <c r="A26" s="16">
        <v>19</v>
      </c>
      <c r="B26" s="3" t="s">
        <v>18</v>
      </c>
      <c r="C26" s="32">
        <v>20217.91</v>
      </c>
      <c r="D26" s="32">
        <v>20573.52</v>
      </c>
      <c r="E26" s="34">
        <f t="shared" si="0"/>
        <v>355.6100000000006</v>
      </c>
      <c r="F26" s="27">
        <f t="shared" si="1"/>
        <v>101.76</v>
      </c>
      <c r="G26" s="34">
        <v>147992</v>
      </c>
      <c r="H26" s="34">
        <v>142472</v>
      </c>
      <c r="I26" s="34">
        <f t="shared" si="2"/>
        <v>-5520</v>
      </c>
      <c r="J26" s="29">
        <f t="shared" si="3"/>
        <v>96.27</v>
      </c>
      <c r="N26" s="38"/>
      <c r="O26" s="42"/>
    </row>
    <row r="27" spans="1:15" ht="15.75">
      <c r="A27" s="16">
        <v>20</v>
      </c>
      <c r="B27" s="3" t="s">
        <v>19</v>
      </c>
      <c r="C27" s="32">
        <v>30820.41</v>
      </c>
      <c r="D27" s="32">
        <v>35295.62</v>
      </c>
      <c r="E27" s="34">
        <f t="shared" si="0"/>
        <v>4475.210000000003</v>
      </c>
      <c r="F27" s="27">
        <f t="shared" si="1"/>
        <v>114.52</v>
      </c>
      <c r="G27" s="34">
        <v>196549</v>
      </c>
      <c r="H27" s="34">
        <v>227272</v>
      </c>
      <c r="I27" s="34">
        <f t="shared" si="2"/>
        <v>30723</v>
      </c>
      <c r="J27" s="29">
        <f t="shared" si="3"/>
        <v>115.63</v>
      </c>
      <c r="N27" s="38"/>
      <c r="O27" s="42"/>
    </row>
    <row r="28" spans="1:15" ht="15.75">
      <c r="A28" s="16">
        <v>21</v>
      </c>
      <c r="B28" s="3" t="s">
        <v>20</v>
      </c>
      <c r="C28" s="32">
        <v>59554.76</v>
      </c>
      <c r="D28" s="32">
        <v>62022.45</v>
      </c>
      <c r="E28" s="34">
        <f t="shared" si="0"/>
        <v>2467.689999999995</v>
      </c>
      <c r="F28" s="27">
        <f t="shared" si="1"/>
        <v>104.14</v>
      </c>
      <c r="G28" s="34">
        <v>298691</v>
      </c>
      <c r="H28" s="34">
        <v>296122</v>
      </c>
      <c r="I28" s="34">
        <f t="shared" si="2"/>
        <v>-2569</v>
      </c>
      <c r="J28" s="29">
        <f t="shared" si="3"/>
        <v>99.14</v>
      </c>
      <c r="N28" s="38"/>
      <c r="O28" s="42"/>
    </row>
    <row r="29" spans="1:15" ht="15.75">
      <c r="A29" s="16">
        <v>22</v>
      </c>
      <c r="B29" s="3" t="s">
        <v>21</v>
      </c>
      <c r="C29" s="32">
        <v>15346.29</v>
      </c>
      <c r="D29" s="32">
        <v>15368.72</v>
      </c>
      <c r="E29" s="34">
        <f t="shared" si="0"/>
        <v>22.429999999998472</v>
      </c>
      <c r="F29" s="27">
        <f t="shared" si="1"/>
        <v>100.15</v>
      </c>
      <c r="G29" s="34">
        <v>90020</v>
      </c>
      <c r="H29" s="34">
        <v>81149</v>
      </c>
      <c r="I29" s="34">
        <f t="shared" si="2"/>
        <v>-8871</v>
      </c>
      <c r="J29" s="29">
        <f t="shared" si="3"/>
        <v>90.15</v>
      </c>
      <c r="N29" s="38"/>
      <c r="O29" s="42"/>
    </row>
    <row r="30" spans="1:15" ht="15.75">
      <c r="A30" s="16">
        <v>23</v>
      </c>
      <c r="B30" s="3" t="s">
        <v>22</v>
      </c>
      <c r="C30" s="32">
        <v>75746.8</v>
      </c>
      <c r="D30" s="32">
        <v>79402.71</v>
      </c>
      <c r="E30" s="34">
        <f t="shared" si="0"/>
        <v>3655.9100000000035</v>
      </c>
      <c r="F30" s="27">
        <f t="shared" si="1"/>
        <v>104.83</v>
      </c>
      <c r="G30" s="34">
        <v>423047</v>
      </c>
      <c r="H30" s="34">
        <v>418792</v>
      </c>
      <c r="I30" s="34">
        <f t="shared" si="2"/>
        <v>-4255</v>
      </c>
      <c r="J30" s="29">
        <f t="shared" si="3"/>
        <v>98.99</v>
      </c>
      <c r="N30" s="38"/>
      <c r="O30" s="42"/>
    </row>
    <row r="31" spans="1:15" ht="15.75">
      <c r="A31" s="16">
        <v>24</v>
      </c>
      <c r="B31" s="3" t="s">
        <v>23</v>
      </c>
      <c r="C31" s="32">
        <v>169803.43</v>
      </c>
      <c r="D31" s="32">
        <v>174660.12</v>
      </c>
      <c r="E31" s="34">
        <f t="shared" si="0"/>
        <v>4856.690000000002</v>
      </c>
      <c r="F31" s="27">
        <f t="shared" si="1"/>
        <v>102.86</v>
      </c>
      <c r="G31" s="34">
        <v>864968</v>
      </c>
      <c r="H31" s="34">
        <v>884481</v>
      </c>
      <c r="I31" s="34">
        <f t="shared" si="2"/>
        <v>19513</v>
      </c>
      <c r="J31" s="29">
        <f t="shared" si="3"/>
        <v>102.26</v>
      </c>
      <c r="N31" s="38"/>
      <c r="O31" s="42"/>
    </row>
    <row r="32" spans="1:15" ht="15.75">
      <c r="A32" s="16">
        <v>25</v>
      </c>
      <c r="B32" s="3" t="s">
        <v>24</v>
      </c>
      <c r="C32" s="32">
        <v>19091.42</v>
      </c>
      <c r="D32" s="32">
        <v>25075.96</v>
      </c>
      <c r="E32" s="34">
        <f t="shared" si="0"/>
        <v>5984.540000000001</v>
      </c>
      <c r="F32" s="27">
        <f t="shared" si="1"/>
        <v>131.35</v>
      </c>
      <c r="G32" s="34">
        <v>120350</v>
      </c>
      <c r="H32" s="34">
        <v>151756</v>
      </c>
      <c r="I32" s="34">
        <f t="shared" si="2"/>
        <v>31406</v>
      </c>
      <c r="J32" s="29">
        <f t="shared" si="3"/>
        <v>126.1</v>
      </c>
      <c r="N32" s="38"/>
      <c r="O32" s="42"/>
    </row>
    <row r="33" spans="1:15" ht="15.75">
      <c r="A33" s="16">
        <v>26</v>
      </c>
      <c r="B33" s="3" t="s">
        <v>25</v>
      </c>
      <c r="C33" s="32">
        <v>59706.17</v>
      </c>
      <c r="D33" s="32">
        <v>54508.69</v>
      </c>
      <c r="E33" s="34">
        <f t="shared" si="0"/>
        <v>-5197.479999999996</v>
      </c>
      <c r="F33" s="27">
        <f t="shared" si="1"/>
        <v>91.29</v>
      </c>
      <c r="G33" s="34">
        <v>318525</v>
      </c>
      <c r="H33" s="34">
        <v>353740</v>
      </c>
      <c r="I33" s="34">
        <f t="shared" si="2"/>
        <v>35215</v>
      </c>
      <c r="J33" s="29">
        <f t="shared" si="3"/>
        <v>111.06</v>
      </c>
      <c r="N33" s="38"/>
      <c r="O33" s="42"/>
    </row>
    <row r="34" spans="1:15" ht="15.75">
      <c r="A34" s="16">
        <v>27</v>
      </c>
      <c r="B34" s="3" t="s">
        <v>26</v>
      </c>
      <c r="C34" s="32">
        <v>36884.32</v>
      </c>
      <c r="D34" s="32">
        <v>44484.26</v>
      </c>
      <c r="E34" s="34">
        <f t="shared" si="0"/>
        <v>7599.940000000002</v>
      </c>
      <c r="F34" s="27">
        <f t="shared" si="1"/>
        <v>120.6</v>
      </c>
      <c r="G34" s="34">
        <v>188174</v>
      </c>
      <c r="H34" s="34">
        <v>214317</v>
      </c>
      <c r="I34" s="34">
        <f t="shared" si="2"/>
        <v>26143</v>
      </c>
      <c r="J34" s="29">
        <f t="shared" si="3"/>
        <v>113.89</v>
      </c>
      <c r="N34" s="38"/>
      <c r="O34" s="42"/>
    </row>
    <row r="35" spans="1:15" ht="15.75">
      <c r="A35" s="16">
        <v>28</v>
      </c>
      <c r="B35" s="3" t="s">
        <v>27</v>
      </c>
      <c r="C35" s="32">
        <v>41818.13</v>
      </c>
      <c r="D35" s="32">
        <v>43150.7</v>
      </c>
      <c r="E35" s="34">
        <f t="shared" si="0"/>
        <v>1332.5699999999997</v>
      </c>
      <c r="F35" s="27">
        <f t="shared" si="1"/>
        <v>103.19</v>
      </c>
      <c r="G35" s="34">
        <v>232473</v>
      </c>
      <c r="H35" s="34">
        <v>238669</v>
      </c>
      <c r="I35" s="34">
        <f t="shared" si="2"/>
        <v>6196</v>
      </c>
      <c r="J35" s="29">
        <f t="shared" si="3"/>
        <v>102.67</v>
      </c>
      <c r="N35" s="38"/>
      <c r="O35" s="42"/>
    </row>
    <row r="36" spans="1:15" ht="15.75">
      <c r="A36" s="16">
        <v>29</v>
      </c>
      <c r="B36" s="3" t="s">
        <v>28</v>
      </c>
      <c r="C36" s="32">
        <v>61085.46</v>
      </c>
      <c r="D36" s="32">
        <v>83160.66</v>
      </c>
      <c r="E36" s="34">
        <f t="shared" si="0"/>
        <v>22075.200000000004</v>
      </c>
      <c r="F36" s="27">
        <f t="shared" si="1"/>
        <v>136.14</v>
      </c>
      <c r="G36" s="34">
        <v>498380</v>
      </c>
      <c r="H36" s="34">
        <v>528052</v>
      </c>
      <c r="I36" s="34">
        <f t="shared" si="2"/>
        <v>29672</v>
      </c>
      <c r="J36" s="29">
        <f t="shared" si="3"/>
        <v>105.95</v>
      </c>
      <c r="N36" s="38"/>
      <c r="O36" s="42"/>
    </row>
    <row r="37" spans="1:15" ht="15.75">
      <c r="A37" s="16">
        <v>30</v>
      </c>
      <c r="B37" s="3" t="s">
        <v>29</v>
      </c>
      <c r="C37" s="32">
        <v>111295.18</v>
      </c>
      <c r="D37" s="32">
        <v>122508.16</v>
      </c>
      <c r="E37" s="34">
        <f t="shared" si="0"/>
        <v>11212.98000000001</v>
      </c>
      <c r="F37" s="27">
        <f t="shared" si="1"/>
        <v>110.07</v>
      </c>
      <c r="G37" s="34">
        <v>850323</v>
      </c>
      <c r="H37" s="34">
        <v>888660</v>
      </c>
      <c r="I37" s="34">
        <f t="shared" si="2"/>
        <v>38337</v>
      </c>
      <c r="J37" s="29">
        <f t="shared" si="3"/>
        <v>104.51</v>
      </c>
      <c r="N37" s="38"/>
      <c r="O37" s="42"/>
    </row>
    <row r="38" spans="1:15" ht="15.75">
      <c r="A38" s="16">
        <v>31</v>
      </c>
      <c r="B38" s="3" t="s">
        <v>30</v>
      </c>
      <c r="C38" s="32">
        <v>157050.28</v>
      </c>
      <c r="D38" s="32">
        <v>156742.47</v>
      </c>
      <c r="E38" s="34">
        <f t="shared" si="0"/>
        <v>-307.8099999999977</v>
      </c>
      <c r="F38" s="27">
        <f t="shared" si="1"/>
        <v>99.8</v>
      </c>
      <c r="G38" s="34">
        <v>1020162</v>
      </c>
      <c r="H38" s="34">
        <v>1014448</v>
      </c>
      <c r="I38" s="34">
        <f t="shared" si="2"/>
        <v>-5714</v>
      </c>
      <c r="J38" s="29">
        <f t="shared" si="3"/>
        <v>99.44</v>
      </c>
      <c r="N38" s="38"/>
      <c r="O38" s="42"/>
    </row>
    <row r="39" spans="1:15" ht="15.75">
      <c r="A39" s="16">
        <v>32</v>
      </c>
      <c r="B39" s="3" t="s">
        <v>31</v>
      </c>
      <c r="C39" s="32">
        <v>84181.63</v>
      </c>
      <c r="D39" s="32">
        <v>95166.62</v>
      </c>
      <c r="E39" s="34">
        <f t="shared" si="0"/>
        <v>10984.98999999999</v>
      </c>
      <c r="F39" s="27">
        <f t="shared" si="1"/>
        <v>113.05</v>
      </c>
      <c r="G39" s="34">
        <v>604982</v>
      </c>
      <c r="H39" s="34">
        <v>659941</v>
      </c>
      <c r="I39" s="34">
        <f t="shared" si="2"/>
        <v>54959</v>
      </c>
      <c r="J39" s="29">
        <f t="shared" si="3"/>
        <v>109.08</v>
      </c>
      <c r="N39" s="38"/>
      <c r="O39" s="42"/>
    </row>
    <row r="40" spans="1:15" ht="16.5" thickBot="1">
      <c r="A40" s="24">
        <v>33</v>
      </c>
      <c r="B40" s="2" t="s">
        <v>32</v>
      </c>
      <c r="C40" s="32">
        <v>56585.52</v>
      </c>
      <c r="D40" s="32">
        <v>56661.98</v>
      </c>
      <c r="E40" s="35">
        <f t="shared" si="0"/>
        <v>76.4600000000064</v>
      </c>
      <c r="F40" s="28">
        <f t="shared" si="1"/>
        <v>100.14</v>
      </c>
      <c r="G40" s="35">
        <v>401396</v>
      </c>
      <c r="H40" s="35">
        <v>397309</v>
      </c>
      <c r="I40" s="35">
        <f t="shared" si="2"/>
        <v>-4087</v>
      </c>
      <c r="J40" s="30">
        <f t="shared" si="3"/>
        <v>98.98</v>
      </c>
      <c r="N40" s="38"/>
      <c r="O40" s="42"/>
    </row>
    <row r="41" spans="1:15" ht="16.5" thickBot="1">
      <c r="A41" s="25"/>
      <c r="B41" s="26" t="s">
        <v>33</v>
      </c>
      <c r="C41" s="37">
        <f>SUM(C8:C40)</f>
        <v>6024057.090000001</v>
      </c>
      <c r="D41" s="37">
        <f>SUM(D8:D40)</f>
        <v>6248675.209999999</v>
      </c>
      <c r="E41" s="37">
        <f t="shared" si="0"/>
        <v>224618.11999999825</v>
      </c>
      <c r="F41" s="11">
        <f t="shared" si="1"/>
        <v>103.73</v>
      </c>
      <c r="G41" s="37">
        <f>SUM(G8:G40)</f>
        <v>39801200</v>
      </c>
      <c r="H41" s="37">
        <f>SUM(H8:H40)</f>
        <v>41134895</v>
      </c>
      <c r="I41" s="37">
        <f t="shared" si="2"/>
        <v>1333695</v>
      </c>
      <c r="J41" s="11">
        <f t="shared" si="3"/>
        <v>103.35</v>
      </c>
      <c r="N41" s="38"/>
      <c r="O41" s="40"/>
    </row>
    <row r="42" spans="14:15" ht="12.75">
      <c r="N42" s="39"/>
      <c r="O42" s="39"/>
    </row>
    <row r="43" ht="12.75">
      <c r="A43" s="41"/>
    </row>
  </sheetData>
  <sheetProtection/>
  <mergeCells count="10">
    <mergeCell ref="A1:H2"/>
    <mergeCell ref="I4:J4"/>
    <mergeCell ref="A5:A6"/>
    <mergeCell ref="B5:B6"/>
    <mergeCell ref="C5:D5"/>
    <mergeCell ref="E5:E6"/>
    <mergeCell ref="F5:F6"/>
    <mergeCell ref="G5:H5"/>
    <mergeCell ref="I5:I6"/>
    <mergeCell ref="J5:J6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3"/>
  <sheetViews>
    <sheetView zoomScalePageLayoutView="0" workbookViewId="0" topLeftCell="A13">
      <selection activeCell="C41" sqref="C41"/>
    </sheetView>
  </sheetViews>
  <sheetFormatPr defaultColWidth="9.00390625" defaultRowHeight="12.75"/>
  <cols>
    <col min="1" max="1" width="5.75390625" style="0" customWidth="1"/>
    <col min="2" max="2" width="27.00390625" style="0" customWidth="1"/>
    <col min="3" max="3" width="14.00390625" style="0" customWidth="1"/>
    <col min="4" max="4" width="16.75390625" style="0" customWidth="1"/>
    <col min="5" max="5" width="12.625" style="0" customWidth="1"/>
    <col min="6" max="6" width="16.375" style="0" customWidth="1"/>
    <col min="7" max="7" width="16.75390625" style="0" customWidth="1"/>
    <col min="8" max="8" width="10.00390625" style="0" customWidth="1"/>
    <col min="9" max="9" width="12.25390625" style="0" customWidth="1"/>
    <col min="10" max="10" width="13.00390625" style="0" customWidth="1"/>
    <col min="11" max="11" width="10.75390625" style="0" customWidth="1"/>
  </cols>
  <sheetData>
    <row r="2" spans="1:9" ht="12.75">
      <c r="A2" s="59" t="s">
        <v>52</v>
      </c>
      <c r="B2" s="59"/>
      <c r="C2" s="59"/>
      <c r="D2" s="59"/>
      <c r="E2" s="59"/>
      <c r="F2" s="59"/>
      <c r="G2" s="59"/>
      <c r="H2" s="59"/>
      <c r="I2" s="59"/>
    </row>
    <row r="3" spans="1:9" ht="49.5" customHeight="1">
      <c r="A3" s="59"/>
      <c r="B3" s="59"/>
      <c r="C3" s="59"/>
      <c r="D3" s="59"/>
      <c r="E3" s="59"/>
      <c r="F3" s="59"/>
      <c r="G3" s="59"/>
      <c r="H3" s="59"/>
      <c r="I3" s="59"/>
    </row>
    <row r="4" spans="10:11" ht="13.5" thickBot="1">
      <c r="J4" s="47" t="s">
        <v>46</v>
      </c>
      <c r="K4" s="47"/>
    </row>
    <row r="5" spans="1:11" ht="38.25" customHeight="1" thickBot="1">
      <c r="A5" s="60" t="s">
        <v>37</v>
      </c>
      <c r="B5" s="62" t="s">
        <v>45</v>
      </c>
      <c r="C5" s="64" t="s">
        <v>49</v>
      </c>
      <c r="D5" s="65"/>
      <c r="E5" s="66"/>
      <c r="F5" s="64" t="s">
        <v>53</v>
      </c>
      <c r="G5" s="65"/>
      <c r="H5" s="66"/>
      <c r="I5" s="64" t="s">
        <v>43</v>
      </c>
      <c r="J5" s="65"/>
      <c r="K5" s="66"/>
    </row>
    <row r="6" spans="1:11" ht="39" thickBot="1">
      <c r="A6" s="61"/>
      <c r="B6" s="63"/>
      <c r="C6" s="4" t="s">
        <v>40</v>
      </c>
      <c r="D6" s="4" t="s">
        <v>41</v>
      </c>
      <c r="E6" s="4" t="s">
        <v>42</v>
      </c>
      <c r="F6" s="4" t="s">
        <v>40</v>
      </c>
      <c r="G6" s="4" t="s">
        <v>41</v>
      </c>
      <c r="H6" s="4" t="s">
        <v>42</v>
      </c>
      <c r="I6" s="4" t="s">
        <v>40</v>
      </c>
      <c r="J6" s="4" t="s">
        <v>41</v>
      </c>
      <c r="K6" s="4" t="s">
        <v>42</v>
      </c>
    </row>
    <row r="7" spans="1:11" ht="13.5" thickBo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</row>
    <row r="8" spans="1:11" ht="12.75">
      <c r="A8" s="14">
        <v>1</v>
      </c>
      <c r="B8" s="5" t="s">
        <v>1</v>
      </c>
      <c r="C8" s="33">
        <v>23800414</v>
      </c>
      <c r="D8" s="32">
        <v>3508286.5</v>
      </c>
      <c r="E8" s="9">
        <f>ROUND(D8*100/C8,2)</f>
        <v>14.74</v>
      </c>
      <c r="F8" s="33">
        <v>24010600</v>
      </c>
      <c r="G8" s="32">
        <v>3470819.12</v>
      </c>
      <c r="H8" s="9">
        <f>ROUND(G8*100/F8,2)</f>
        <v>14.46</v>
      </c>
      <c r="I8" s="33">
        <f>ROUND(F8-C8,0)</f>
        <v>210186</v>
      </c>
      <c r="J8" s="33">
        <f>G8-D8</f>
        <v>-37467.37999999989</v>
      </c>
      <c r="K8" s="15">
        <f>H8-E8</f>
        <v>-0.27999999999999936</v>
      </c>
    </row>
    <row r="9" spans="1:11" ht="12.75">
      <c r="A9" s="16">
        <v>2</v>
      </c>
      <c r="B9" s="3" t="s">
        <v>44</v>
      </c>
      <c r="C9" s="34">
        <v>1162360</v>
      </c>
      <c r="D9" s="32">
        <v>156497.05</v>
      </c>
      <c r="E9" s="9">
        <f aca="true" t="shared" si="0" ref="E9:E41">ROUND(D9*100/C9,2)</f>
        <v>13.46</v>
      </c>
      <c r="F9" s="34">
        <v>1135052</v>
      </c>
      <c r="G9" s="32">
        <v>164138.28</v>
      </c>
      <c r="H9" s="9">
        <f aca="true" t="shared" si="1" ref="H9:H41">ROUND(G9*100/F9,2)</f>
        <v>14.46</v>
      </c>
      <c r="I9" s="34">
        <f aca="true" t="shared" si="2" ref="I9:I41">ROUND(F9-C9,0)</f>
        <v>-27308</v>
      </c>
      <c r="J9" s="34">
        <f aca="true" t="shared" si="3" ref="J9:K41">G9-D9</f>
        <v>7641.2300000000105</v>
      </c>
      <c r="K9" s="17">
        <f t="shared" si="3"/>
        <v>1</v>
      </c>
    </row>
    <row r="10" spans="1:11" ht="12.75">
      <c r="A10" s="16">
        <v>3</v>
      </c>
      <c r="B10" s="3" t="s">
        <v>2</v>
      </c>
      <c r="C10" s="34">
        <v>1398943</v>
      </c>
      <c r="D10" s="32">
        <v>210869.81</v>
      </c>
      <c r="E10" s="9">
        <f t="shared" si="0"/>
        <v>15.07</v>
      </c>
      <c r="F10" s="34">
        <v>1382289</v>
      </c>
      <c r="G10" s="32">
        <v>217165.31</v>
      </c>
      <c r="H10" s="9">
        <f t="shared" si="1"/>
        <v>15.71</v>
      </c>
      <c r="I10" s="34">
        <f>ROUND(F10-C10,0)</f>
        <v>-16654</v>
      </c>
      <c r="J10" s="34">
        <f t="shared" si="3"/>
        <v>6295.5</v>
      </c>
      <c r="K10" s="17">
        <f t="shared" si="3"/>
        <v>0.6400000000000006</v>
      </c>
    </row>
    <row r="11" spans="1:11" ht="12.75">
      <c r="A11" s="18">
        <v>4</v>
      </c>
      <c r="B11" s="6" t="s">
        <v>3</v>
      </c>
      <c r="C11" s="34">
        <v>970484</v>
      </c>
      <c r="D11" s="32">
        <v>152487.5</v>
      </c>
      <c r="E11" s="12">
        <f t="shared" si="0"/>
        <v>15.71</v>
      </c>
      <c r="F11" s="34">
        <v>1058226</v>
      </c>
      <c r="G11" s="32">
        <v>161639.43</v>
      </c>
      <c r="H11" s="12">
        <f t="shared" si="1"/>
        <v>15.27</v>
      </c>
      <c r="I11" s="43">
        <f t="shared" si="2"/>
        <v>87742</v>
      </c>
      <c r="J11" s="43">
        <f t="shared" si="3"/>
        <v>9151.929999999993</v>
      </c>
      <c r="K11" s="17">
        <f t="shared" si="3"/>
        <v>-0.4400000000000013</v>
      </c>
    </row>
    <row r="12" spans="1:11" ht="12.75">
      <c r="A12" s="18">
        <v>5</v>
      </c>
      <c r="B12" s="6" t="s">
        <v>4</v>
      </c>
      <c r="C12" s="34">
        <v>290256</v>
      </c>
      <c r="D12" s="32">
        <v>41952.08</v>
      </c>
      <c r="E12" s="12">
        <f t="shared" si="0"/>
        <v>14.45</v>
      </c>
      <c r="F12" s="34">
        <v>313668</v>
      </c>
      <c r="G12" s="32">
        <v>50016.4</v>
      </c>
      <c r="H12" s="12">
        <f t="shared" si="1"/>
        <v>15.95</v>
      </c>
      <c r="I12" s="43">
        <f t="shared" si="2"/>
        <v>23412</v>
      </c>
      <c r="J12" s="43">
        <f t="shared" si="3"/>
        <v>8064.32</v>
      </c>
      <c r="K12" s="17">
        <f t="shared" si="3"/>
        <v>1.5</v>
      </c>
    </row>
    <row r="13" spans="1:11" ht="12.75">
      <c r="A13" s="16">
        <v>6</v>
      </c>
      <c r="B13" s="3" t="s">
        <v>5</v>
      </c>
      <c r="C13" s="34">
        <v>285148</v>
      </c>
      <c r="D13" s="32">
        <v>45701.72</v>
      </c>
      <c r="E13" s="9">
        <f t="shared" si="0"/>
        <v>16.03</v>
      </c>
      <c r="F13" s="34">
        <v>281226</v>
      </c>
      <c r="G13" s="32">
        <v>51878.57</v>
      </c>
      <c r="H13" s="9">
        <f t="shared" si="1"/>
        <v>18.45</v>
      </c>
      <c r="I13" s="34">
        <f t="shared" si="2"/>
        <v>-3922</v>
      </c>
      <c r="J13" s="34">
        <f t="shared" si="3"/>
        <v>6176.8499999999985</v>
      </c>
      <c r="K13" s="17">
        <f t="shared" si="3"/>
        <v>2.419999999999998</v>
      </c>
    </row>
    <row r="14" spans="1:11" ht="12.75">
      <c r="A14" s="16">
        <v>7</v>
      </c>
      <c r="B14" s="3" t="s">
        <v>6</v>
      </c>
      <c r="C14" s="34">
        <v>1542845</v>
      </c>
      <c r="D14" s="32">
        <v>264212.36</v>
      </c>
      <c r="E14" s="9">
        <f t="shared" si="0"/>
        <v>17.13</v>
      </c>
      <c r="F14" s="34">
        <v>1724399</v>
      </c>
      <c r="G14" s="32">
        <v>306305</v>
      </c>
      <c r="H14" s="9">
        <f t="shared" si="1"/>
        <v>17.76</v>
      </c>
      <c r="I14" s="34">
        <f t="shared" si="2"/>
        <v>181554</v>
      </c>
      <c r="J14" s="34">
        <f t="shared" si="3"/>
        <v>42092.640000000014</v>
      </c>
      <c r="K14" s="17">
        <f t="shared" si="3"/>
        <v>0.6300000000000026</v>
      </c>
    </row>
    <row r="15" spans="1:11" ht="12.75">
      <c r="A15" s="18">
        <v>8</v>
      </c>
      <c r="B15" s="6" t="s">
        <v>7</v>
      </c>
      <c r="C15" s="34">
        <v>805614</v>
      </c>
      <c r="D15" s="32">
        <v>96837.53</v>
      </c>
      <c r="E15" s="12">
        <f t="shared" si="0"/>
        <v>12.02</v>
      </c>
      <c r="F15" s="34">
        <v>1268749</v>
      </c>
      <c r="G15" s="32">
        <v>156062.75</v>
      </c>
      <c r="H15" s="12">
        <f t="shared" si="1"/>
        <v>12.3</v>
      </c>
      <c r="I15" s="43">
        <f t="shared" si="2"/>
        <v>463135</v>
      </c>
      <c r="J15" s="43">
        <f t="shared" si="3"/>
        <v>59225.22</v>
      </c>
      <c r="K15" s="17">
        <f t="shared" si="3"/>
        <v>0.28000000000000114</v>
      </c>
    </row>
    <row r="16" spans="1:11" ht="12.75">
      <c r="A16" s="18">
        <v>9</v>
      </c>
      <c r="B16" s="6" t="s">
        <v>8</v>
      </c>
      <c r="C16" s="34">
        <v>108731</v>
      </c>
      <c r="D16" s="32">
        <v>16012.99</v>
      </c>
      <c r="E16" s="12">
        <f t="shared" si="0"/>
        <v>14.73</v>
      </c>
      <c r="F16" s="34">
        <v>104620</v>
      </c>
      <c r="G16" s="32">
        <v>13711.66</v>
      </c>
      <c r="H16" s="12">
        <f t="shared" si="1"/>
        <v>13.11</v>
      </c>
      <c r="I16" s="43">
        <f t="shared" si="2"/>
        <v>-4111</v>
      </c>
      <c r="J16" s="43">
        <f t="shared" si="3"/>
        <v>-2301.33</v>
      </c>
      <c r="K16" s="17">
        <f t="shared" si="3"/>
        <v>-1.620000000000001</v>
      </c>
    </row>
    <row r="17" spans="1:11" ht="12.75">
      <c r="A17" s="16">
        <v>10</v>
      </c>
      <c r="B17" s="3" t="s">
        <v>9</v>
      </c>
      <c r="C17" s="34">
        <v>241125</v>
      </c>
      <c r="D17" s="32">
        <v>68006.49</v>
      </c>
      <c r="E17" s="9">
        <f t="shared" si="0"/>
        <v>28.2</v>
      </c>
      <c r="F17" s="34">
        <v>236470</v>
      </c>
      <c r="G17" s="32">
        <v>75268.56</v>
      </c>
      <c r="H17" s="9">
        <f t="shared" si="1"/>
        <v>31.83</v>
      </c>
      <c r="I17" s="34">
        <f>ROUND(F17-C17,0)</f>
        <v>-4655</v>
      </c>
      <c r="J17" s="34">
        <f t="shared" si="3"/>
        <v>7262.069999999992</v>
      </c>
      <c r="K17" s="17">
        <f t="shared" si="3"/>
        <v>3.629999999999999</v>
      </c>
    </row>
    <row r="18" spans="1:11" ht="12.75">
      <c r="A18" s="16">
        <v>11</v>
      </c>
      <c r="B18" s="3" t="s">
        <v>10</v>
      </c>
      <c r="C18" s="34">
        <v>141991</v>
      </c>
      <c r="D18" s="32">
        <v>22442.24</v>
      </c>
      <c r="E18" s="9">
        <f t="shared" si="0"/>
        <v>15.81</v>
      </c>
      <c r="F18" s="34">
        <v>167793</v>
      </c>
      <c r="G18" s="32">
        <v>26182.66</v>
      </c>
      <c r="H18" s="9">
        <f t="shared" si="1"/>
        <v>15.6</v>
      </c>
      <c r="I18" s="34">
        <f t="shared" si="2"/>
        <v>25802</v>
      </c>
      <c r="J18" s="34">
        <f t="shared" si="3"/>
        <v>3740.4199999999983</v>
      </c>
      <c r="K18" s="17">
        <f t="shared" si="3"/>
        <v>-0.21000000000000085</v>
      </c>
    </row>
    <row r="19" spans="1:11" ht="12.75">
      <c r="A19" s="16">
        <v>12</v>
      </c>
      <c r="B19" s="3" t="s">
        <v>11</v>
      </c>
      <c r="C19" s="34">
        <v>753189</v>
      </c>
      <c r="D19" s="32">
        <v>134152.92</v>
      </c>
      <c r="E19" s="9">
        <f t="shared" si="0"/>
        <v>17.81</v>
      </c>
      <c r="F19" s="34">
        <v>721166</v>
      </c>
      <c r="G19" s="32">
        <v>130838.31</v>
      </c>
      <c r="H19" s="9">
        <f t="shared" si="1"/>
        <v>18.14</v>
      </c>
      <c r="I19" s="34">
        <f t="shared" si="2"/>
        <v>-32023</v>
      </c>
      <c r="J19" s="34">
        <f t="shared" si="3"/>
        <v>-3314.610000000015</v>
      </c>
      <c r="K19" s="17">
        <f t="shared" si="3"/>
        <v>0.33000000000000185</v>
      </c>
    </row>
    <row r="20" spans="1:11" ht="12.75">
      <c r="A20" s="18">
        <v>13</v>
      </c>
      <c r="B20" s="6" t="s">
        <v>12</v>
      </c>
      <c r="C20" s="34">
        <v>162401</v>
      </c>
      <c r="D20" s="32">
        <v>24767.76</v>
      </c>
      <c r="E20" s="12">
        <f t="shared" si="0"/>
        <v>15.25</v>
      </c>
      <c r="F20" s="34">
        <v>162385</v>
      </c>
      <c r="G20" s="32">
        <v>27499.75</v>
      </c>
      <c r="H20" s="12">
        <f t="shared" si="1"/>
        <v>16.93</v>
      </c>
      <c r="I20" s="43">
        <f t="shared" si="2"/>
        <v>-16</v>
      </c>
      <c r="J20" s="43">
        <f t="shared" si="3"/>
        <v>2731.9900000000016</v>
      </c>
      <c r="K20" s="17">
        <f t="shared" si="3"/>
        <v>1.6799999999999997</v>
      </c>
    </row>
    <row r="21" spans="1:11" ht="12.75">
      <c r="A21" s="16">
        <v>14</v>
      </c>
      <c r="B21" s="3" t="s">
        <v>13</v>
      </c>
      <c r="C21" s="34">
        <v>845293</v>
      </c>
      <c r="D21" s="32">
        <v>116460</v>
      </c>
      <c r="E21" s="9">
        <f t="shared" si="0"/>
        <v>13.78</v>
      </c>
      <c r="F21" s="34">
        <v>943997</v>
      </c>
      <c r="G21" s="32">
        <v>143878.01</v>
      </c>
      <c r="H21" s="9">
        <f t="shared" si="1"/>
        <v>15.24</v>
      </c>
      <c r="I21" s="34">
        <f t="shared" si="2"/>
        <v>98704</v>
      </c>
      <c r="J21" s="34">
        <f t="shared" si="3"/>
        <v>27418.01000000001</v>
      </c>
      <c r="K21" s="17">
        <f t="shared" si="3"/>
        <v>1.4600000000000009</v>
      </c>
    </row>
    <row r="22" spans="1:11" ht="12.75">
      <c r="A22" s="16">
        <v>15</v>
      </c>
      <c r="B22" s="3" t="s">
        <v>14</v>
      </c>
      <c r="C22" s="34">
        <v>186830</v>
      </c>
      <c r="D22" s="32">
        <v>31364.33</v>
      </c>
      <c r="E22" s="9">
        <f t="shared" si="0"/>
        <v>16.79</v>
      </c>
      <c r="F22" s="34">
        <v>189945</v>
      </c>
      <c r="G22" s="32">
        <v>33605.01</v>
      </c>
      <c r="H22" s="9">
        <f t="shared" si="1"/>
        <v>17.69</v>
      </c>
      <c r="I22" s="34">
        <f t="shared" si="2"/>
        <v>3115</v>
      </c>
      <c r="J22" s="34">
        <f t="shared" si="3"/>
        <v>2240.6800000000003</v>
      </c>
      <c r="K22" s="17">
        <f t="shared" si="3"/>
        <v>0.9000000000000021</v>
      </c>
    </row>
    <row r="23" spans="1:11" ht="12.75">
      <c r="A23" s="16">
        <v>16</v>
      </c>
      <c r="B23" s="3" t="s">
        <v>15</v>
      </c>
      <c r="C23" s="34">
        <v>412354</v>
      </c>
      <c r="D23" s="32">
        <v>67075.28</v>
      </c>
      <c r="E23" s="9">
        <f t="shared" si="0"/>
        <v>16.27</v>
      </c>
      <c r="F23" s="34">
        <v>451684</v>
      </c>
      <c r="G23" s="32">
        <v>73658.98</v>
      </c>
      <c r="H23" s="9">
        <f t="shared" si="1"/>
        <v>16.31</v>
      </c>
      <c r="I23" s="34">
        <f t="shared" si="2"/>
        <v>39330</v>
      </c>
      <c r="J23" s="34">
        <f t="shared" si="3"/>
        <v>6583.699999999997</v>
      </c>
      <c r="K23" s="17">
        <f t="shared" si="3"/>
        <v>0.03999999999999915</v>
      </c>
    </row>
    <row r="24" spans="1:11" ht="12.75">
      <c r="A24" s="18">
        <v>17</v>
      </c>
      <c r="B24" s="6" t="s">
        <v>16</v>
      </c>
      <c r="C24" s="34">
        <v>200389</v>
      </c>
      <c r="D24" s="32">
        <v>32173.98</v>
      </c>
      <c r="E24" s="12">
        <f t="shared" si="0"/>
        <v>16.06</v>
      </c>
      <c r="F24" s="34">
        <v>219412</v>
      </c>
      <c r="G24" s="32">
        <v>35793.72</v>
      </c>
      <c r="H24" s="12">
        <f t="shared" si="1"/>
        <v>16.31</v>
      </c>
      <c r="I24" s="43">
        <f t="shared" si="2"/>
        <v>19023</v>
      </c>
      <c r="J24" s="43">
        <f t="shared" si="3"/>
        <v>3619.7400000000016</v>
      </c>
      <c r="K24" s="17">
        <f t="shared" si="3"/>
        <v>0.25</v>
      </c>
    </row>
    <row r="25" spans="1:11" ht="12.75">
      <c r="A25" s="18">
        <v>18</v>
      </c>
      <c r="B25" s="6" t="s">
        <v>17</v>
      </c>
      <c r="C25" s="34">
        <v>236801</v>
      </c>
      <c r="D25" s="32">
        <v>35568.84</v>
      </c>
      <c r="E25" s="12">
        <f t="shared" si="0"/>
        <v>15.02</v>
      </c>
      <c r="F25" s="34">
        <v>266034</v>
      </c>
      <c r="G25" s="32">
        <v>41431.05</v>
      </c>
      <c r="H25" s="12">
        <f t="shared" si="1"/>
        <v>15.57</v>
      </c>
      <c r="I25" s="43">
        <f t="shared" si="2"/>
        <v>29233</v>
      </c>
      <c r="J25" s="43">
        <f t="shared" si="3"/>
        <v>5862.210000000006</v>
      </c>
      <c r="K25" s="17">
        <f t="shared" si="3"/>
        <v>0.5500000000000007</v>
      </c>
    </row>
    <row r="26" spans="1:11" ht="12.75">
      <c r="A26" s="18">
        <v>19</v>
      </c>
      <c r="B26" s="6" t="s">
        <v>18</v>
      </c>
      <c r="C26" s="34">
        <v>147992</v>
      </c>
      <c r="D26" s="32">
        <v>20217.91</v>
      </c>
      <c r="E26" s="12">
        <f t="shared" si="0"/>
        <v>13.66</v>
      </c>
      <c r="F26" s="34">
        <v>142472</v>
      </c>
      <c r="G26" s="32">
        <v>20573.52</v>
      </c>
      <c r="H26" s="12">
        <f t="shared" si="1"/>
        <v>14.44</v>
      </c>
      <c r="I26" s="43">
        <f t="shared" si="2"/>
        <v>-5520</v>
      </c>
      <c r="J26" s="43">
        <f t="shared" si="3"/>
        <v>355.6100000000006</v>
      </c>
      <c r="K26" s="17">
        <f t="shared" si="3"/>
        <v>0.7799999999999994</v>
      </c>
    </row>
    <row r="27" spans="1:11" ht="12.75">
      <c r="A27" s="16">
        <v>20</v>
      </c>
      <c r="B27" s="3" t="s">
        <v>19</v>
      </c>
      <c r="C27" s="34">
        <v>196549</v>
      </c>
      <c r="D27" s="32">
        <v>30820.41</v>
      </c>
      <c r="E27" s="9">
        <f t="shared" si="0"/>
        <v>15.68</v>
      </c>
      <c r="F27" s="34">
        <v>227272</v>
      </c>
      <c r="G27" s="32">
        <v>35295.62</v>
      </c>
      <c r="H27" s="9">
        <f t="shared" si="1"/>
        <v>15.53</v>
      </c>
      <c r="I27" s="34">
        <f t="shared" si="2"/>
        <v>30723</v>
      </c>
      <c r="J27" s="34">
        <f t="shared" si="3"/>
        <v>4475.210000000003</v>
      </c>
      <c r="K27" s="17">
        <f t="shared" si="3"/>
        <v>-0.15000000000000036</v>
      </c>
    </row>
    <row r="28" spans="1:11" ht="12.75">
      <c r="A28" s="16">
        <v>21</v>
      </c>
      <c r="B28" s="3" t="s">
        <v>20</v>
      </c>
      <c r="C28" s="34">
        <v>298691</v>
      </c>
      <c r="D28" s="32">
        <v>59554.76</v>
      </c>
      <c r="E28" s="9">
        <f t="shared" si="0"/>
        <v>19.94</v>
      </c>
      <c r="F28" s="34">
        <v>296122</v>
      </c>
      <c r="G28" s="32">
        <v>62022.45</v>
      </c>
      <c r="H28" s="9">
        <f t="shared" si="1"/>
        <v>20.94</v>
      </c>
      <c r="I28" s="34">
        <f t="shared" si="2"/>
        <v>-2569</v>
      </c>
      <c r="J28" s="34">
        <f t="shared" si="3"/>
        <v>2467.689999999995</v>
      </c>
      <c r="K28" s="17">
        <f t="shared" si="3"/>
        <v>1</v>
      </c>
    </row>
    <row r="29" spans="1:11" ht="12.75">
      <c r="A29" s="18">
        <v>22</v>
      </c>
      <c r="B29" s="6" t="s">
        <v>21</v>
      </c>
      <c r="C29" s="34">
        <v>90020</v>
      </c>
      <c r="D29" s="32">
        <v>15346.29</v>
      </c>
      <c r="E29" s="12">
        <f t="shared" si="0"/>
        <v>17.05</v>
      </c>
      <c r="F29" s="34">
        <v>81149</v>
      </c>
      <c r="G29" s="32">
        <v>15368.72</v>
      </c>
      <c r="H29" s="12">
        <f t="shared" si="1"/>
        <v>18.94</v>
      </c>
      <c r="I29" s="43">
        <f t="shared" si="2"/>
        <v>-8871</v>
      </c>
      <c r="J29" s="43">
        <f t="shared" si="3"/>
        <v>22.429999999998472</v>
      </c>
      <c r="K29" s="17">
        <f t="shared" si="3"/>
        <v>1.8900000000000006</v>
      </c>
    </row>
    <row r="30" spans="1:11" ht="12.75">
      <c r="A30" s="18">
        <v>23</v>
      </c>
      <c r="B30" s="6" t="s">
        <v>22</v>
      </c>
      <c r="C30" s="34">
        <v>423047</v>
      </c>
      <c r="D30" s="32">
        <v>75746.8</v>
      </c>
      <c r="E30" s="12">
        <f t="shared" si="0"/>
        <v>17.91</v>
      </c>
      <c r="F30" s="34">
        <v>418792</v>
      </c>
      <c r="G30" s="32">
        <v>79402.71</v>
      </c>
      <c r="H30" s="12">
        <f t="shared" si="1"/>
        <v>18.96</v>
      </c>
      <c r="I30" s="43">
        <f t="shared" si="2"/>
        <v>-4255</v>
      </c>
      <c r="J30" s="43">
        <f t="shared" si="3"/>
        <v>3655.9100000000035</v>
      </c>
      <c r="K30" s="17">
        <f t="shared" si="3"/>
        <v>1.0500000000000007</v>
      </c>
    </row>
    <row r="31" spans="1:11" ht="12.75">
      <c r="A31" s="16">
        <v>24</v>
      </c>
      <c r="B31" s="3" t="s">
        <v>23</v>
      </c>
      <c r="C31" s="34">
        <v>864968</v>
      </c>
      <c r="D31" s="32">
        <v>169803.43</v>
      </c>
      <c r="E31" s="9">
        <f t="shared" si="0"/>
        <v>19.63</v>
      </c>
      <c r="F31" s="34">
        <v>884481</v>
      </c>
      <c r="G31" s="32">
        <v>174660.12</v>
      </c>
      <c r="H31" s="9">
        <f t="shared" si="1"/>
        <v>19.75</v>
      </c>
      <c r="I31" s="34">
        <f t="shared" si="2"/>
        <v>19513</v>
      </c>
      <c r="J31" s="34">
        <f t="shared" si="3"/>
        <v>4856.690000000002</v>
      </c>
      <c r="K31" s="17">
        <f t="shared" si="3"/>
        <v>0.120000000000001</v>
      </c>
    </row>
    <row r="32" spans="1:11" ht="12.75">
      <c r="A32" s="18">
        <v>25</v>
      </c>
      <c r="B32" s="6" t="s">
        <v>24</v>
      </c>
      <c r="C32" s="34">
        <v>120350</v>
      </c>
      <c r="D32" s="32">
        <v>19091.42</v>
      </c>
      <c r="E32" s="12">
        <f t="shared" si="0"/>
        <v>15.86</v>
      </c>
      <c r="F32" s="34">
        <v>151756</v>
      </c>
      <c r="G32" s="32">
        <v>25075.96</v>
      </c>
      <c r="H32" s="12">
        <f t="shared" si="1"/>
        <v>16.52</v>
      </c>
      <c r="I32" s="43">
        <f t="shared" si="2"/>
        <v>31406</v>
      </c>
      <c r="J32" s="43">
        <f t="shared" si="3"/>
        <v>5984.540000000001</v>
      </c>
      <c r="K32" s="17">
        <f t="shared" si="3"/>
        <v>0.6600000000000001</v>
      </c>
    </row>
    <row r="33" spans="1:11" ht="12.75">
      <c r="A33" s="16">
        <v>26</v>
      </c>
      <c r="B33" s="3" t="s">
        <v>25</v>
      </c>
      <c r="C33" s="34">
        <v>318525</v>
      </c>
      <c r="D33" s="32">
        <v>59706.17</v>
      </c>
      <c r="E33" s="9">
        <f t="shared" si="0"/>
        <v>18.74</v>
      </c>
      <c r="F33" s="34">
        <v>353740</v>
      </c>
      <c r="G33" s="32">
        <v>54508.69</v>
      </c>
      <c r="H33" s="9">
        <f t="shared" si="1"/>
        <v>15.41</v>
      </c>
      <c r="I33" s="34">
        <f t="shared" si="2"/>
        <v>35215</v>
      </c>
      <c r="J33" s="34">
        <f t="shared" si="3"/>
        <v>-5197.479999999996</v>
      </c>
      <c r="K33" s="17">
        <f t="shared" si="3"/>
        <v>-3.3299999999999983</v>
      </c>
    </row>
    <row r="34" spans="1:11" ht="12.75">
      <c r="A34" s="16">
        <v>27</v>
      </c>
      <c r="B34" s="3" t="s">
        <v>26</v>
      </c>
      <c r="C34" s="34">
        <v>188174</v>
      </c>
      <c r="D34" s="32">
        <v>36884.32</v>
      </c>
      <c r="E34" s="9">
        <f t="shared" si="0"/>
        <v>19.6</v>
      </c>
      <c r="F34" s="34">
        <v>214317</v>
      </c>
      <c r="G34" s="32">
        <v>44484.26</v>
      </c>
      <c r="H34" s="9">
        <f t="shared" si="1"/>
        <v>20.76</v>
      </c>
      <c r="I34" s="34">
        <f t="shared" si="2"/>
        <v>26143</v>
      </c>
      <c r="J34" s="34">
        <f t="shared" si="3"/>
        <v>7599.940000000002</v>
      </c>
      <c r="K34" s="17">
        <f t="shared" si="3"/>
        <v>1.1600000000000001</v>
      </c>
    </row>
    <row r="35" spans="1:11" ht="12.75">
      <c r="A35" s="16">
        <v>28</v>
      </c>
      <c r="B35" s="3" t="s">
        <v>27</v>
      </c>
      <c r="C35" s="34">
        <v>232473</v>
      </c>
      <c r="D35" s="32">
        <v>41818.13</v>
      </c>
      <c r="E35" s="9">
        <f t="shared" si="0"/>
        <v>17.99</v>
      </c>
      <c r="F35" s="34">
        <v>238669</v>
      </c>
      <c r="G35" s="32">
        <v>43150.7</v>
      </c>
      <c r="H35" s="9">
        <f t="shared" si="1"/>
        <v>18.08</v>
      </c>
      <c r="I35" s="34">
        <f t="shared" si="2"/>
        <v>6196</v>
      </c>
      <c r="J35" s="34">
        <f t="shared" si="3"/>
        <v>1332.5699999999997</v>
      </c>
      <c r="K35" s="17">
        <f t="shared" si="3"/>
        <v>0.08999999999999986</v>
      </c>
    </row>
    <row r="36" spans="1:11" ht="12.75">
      <c r="A36" s="18">
        <v>29</v>
      </c>
      <c r="B36" s="6" t="s">
        <v>28</v>
      </c>
      <c r="C36" s="34">
        <v>498380</v>
      </c>
      <c r="D36" s="32">
        <v>61085.46</v>
      </c>
      <c r="E36" s="12">
        <f t="shared" si="0"/>
        <v>12.26</v>
      </c>
      <c r="F36" s="34">
        <v>528052</v>
      </c>
      <c r="G36" s="32">
        <v>83160.66</v>
      </c>
      <c r="H36" s="12">
        <f t="shared" si="1"/>
        <v>15.75</v>
      </c>
      <c r="I36" s="43">
        <f t="shared" si="2"/>
        <v>29672</v>
      </c>
      <c r="J36" s="43">
        <f t="shared" si="3"/>
        <v>22075.200000000004</v>
      </c>
      <c r="K36" s="17">
        <f t="shared" si="3"/>
        <v>3.49</v>
      </c>
    </row>
    <row r="37" spans="1:11" ht="12.75">
      <c r="A37" s="18">
        <v>30</v>
      </c>
      <c r="B37" s="6" t="s">
        <v>29</v>
      </c>
      <c r="C37" s="34">
        <v>850323</v>
      </c>
      <c r="D37" s="32">
        <v>111295.18</v>
      </c>
      <c r="E37" s="12">
        <f t="shared" si="0"/>
        <v>13.09</v>
      </c>
      <c r="F37" s="34">
        <v>888660</v>
      </c>
      <c r="G37" s="32">
        <v>122508.16</v>
      </c>
      <c r="H37" s="12">
        <f t="shared" si="1"/>
        <v>13.79</v>
      </c>
      <c r="I37" s="43">
        <f t="shared" si="2"/>
        <v>38337</v>
      </c>
      <c r="J37" s="43">
        <f t="shared" si="3"/>
        <v>11212.98000000001</v>
      </c>
      <c r="K37" s="17">
        <f t="shared" si="3"/>
        <v>0.6999999999999993</v>
      </c>
    </row>
    <row r="38" spans="1:11" ht="12.75">
      <c r="A38" s="18">
        <v>31</v>
      </c>
      <c r="B38" s="6" t="s">
        <v>30</v>
      </c>
      <c r="C38" s="34">
        <v>1020162</v>
      </c>
      <c r="D38" s="32">
        <v>157050.28</v>
      </c>
      <c r="E38" s="12">
        <f t="shared" si="0"/>
        <v>15.39</v>
      </c>
      <c r="F38" s="34">
        <v>1014448</v>
      </c>
      <c r="G38" s="32">
        <v>156742.47</v>
      </c>
      <c r="H38" s="12">
        <f t="shared" si="1"/>
        <v>15.45</v>
      </c>
      <c r="I38" s="43">
        <f t="shared" si="2"/>
        <v>-5714</v>
      </c>
      <c r="J38" s="43">
        <f t="shared" si="3"/>
        <v>-307.8099999999977</v>
      </c>
      <c r="K38" s="17">
        <f t="shared" si="3"/>
        <v>0.05999999999999872</v>
      </c>
    </row>
    <row r="39" spans="1:11" ht="12.75">
      <c r="A39" s="18">
        <v>32</v>
      </c>
      <c r="B39" s="6" t="s">
        <v>31</v>
      </c>
      <c r="C39" s="34">
        <v>604982</v>
      </c>
      <c r="D39" s="32">
        <v>84181.63</v>
      </c>
      <c r="E39" s="12">
        <f t="shared" si="0"/>
        <v>13.91</v>
      </c>
      <c r="F39" s="34">
        <v>659941</v>
      </c>
      <c r="G39" s="32">
        <v>95166.62</v>
      </c>
      <c r="H39" s="12">
        <f t="shared" si="1"/>
        <v>14.42</v>
      </c>
      <c r="I39" s="43">
        <f t="shared" si="2"/>
        <v>54959</v>
      </c>
      <c r="J39" s="43">
        <f t="shared" si="3"/>
        <v>10984.98999999999</v>
      </c>
      <c r="K39" s="17">
        <f t="shared" si="3"/>
        <v>0.5099999999999998</v>
      </c>
    </row>
    <row r="40" spans="1:11" ht="13.5" thickBot="1">
      <c r="A40" s="18">
        <v>33</v>
      </c>
      <c r="B40" s="7" t="s">
        <v>32</v>
      </c>
      <c r="C40" s="35">
        <v>401396</v>
      </c>
      <c r="D40" s="32">
        <v>56585.52</v>
      </c>
      <c r="E40" s="13">
        <f t="shared" si="0"/>
        <v>14.1</v>
      </c>
      <c r="F40" s="35">
        <v>397309</v>
      </c>
      <c r="G40" s="32">
        <v>56661.98</v>
      </c>
      <c r="H40" s="13">
        <f t="shared" si="1"/>
        <v>14.26</v>
      </c>
      <c r="I40" s="44">
        <f t="shared" si="2"/>
        <v>-4087</v>
      </c>
      <c r="J40" s="44">
        <f t="shared" si="3"/>
        <v>76.4600000000064</v>
      </c>
      <c r="K40" s="19">
        <f t="shared" si="3"/>
        <v>0.16000000000000014</v>
      </c>
    </row>
    <row r="41" spans="1:11" ht="16.5" thickBot="1">
      <c r="A41" s="20"/>
      <c r="B41" s="8" t="s">
        <v>33</v>
      </c>
      <c r="C41" s="36">
        <f>SUM(C8:C40)</f>
        <v>39801200</v>
      </c>
      <c r="D41" s="36">
        <f>SUM(D8:D40)</f>
        <v>6024057.090000001</v>
      </c>
      <c r="E41" s="11">
        <f t="shared" si="0"/>
        <v>15.14</v>
      </c>
      <c r="F41" s="36">
        <f>SUM(F8:F40)</f>
        <v>41134895</v>
      </c>
      <c r="G41" s="36">
        <f>SUM(G8:G40)</f>
        <v>6248675.209999999</v>
      </c>
      <c r="H41" s="11">
        <f t="shared" si="1"/>
        <v>15.19</v>
      </c>
      <c r="I41" s="36">
        <f t="shared" si="2"/>
        <v>1333695</v>
      </c>
      <c r="J41" s="36">
        <f>G41-D41</f>
        <v>224618.11999999825</v>
      </c>
      <c r="K41" s="11">
        <f t="shared" si="3"/>
        <v>0.049999999999998934</v>
      </c>
    </row>
    <row r="43" ht="12.75">
      <c r="F43" s="41"/>
    </row>
  </sheetData>
  <sheetProtection/>
  <mergeCells count="7">
    <mergeCell ref="A2:I3"/>
    <mergeCell ref="J4:K4"/>
    <mergeCell ref="A5:A6"/>
    <mergeCell ref="B5:B6"/>
    <mergeCell ref="C5:E5"/>
    <mergeCell ref="F5:H5"/>
    <mergeCell ref="I5:K5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Диесперова</cp:lastModifiedBy>
  <cp:lastPrinted>2015-09-10T09:01:54Z</cp:lastPrinted>
  <dcterms:created xsi:type="dcterms:W3CDTF">2005-05-17T11:24:02Z</dcterms:created>
  <dcterms:modified xsi:type="dcterms:W3CDTF">2015-09-10T09:02:36Z</dcterms:modified>
  <cp:category/>
  <cp:version/>
  <cp:contentType/>
  <cp:contentStatus/>
</cp:coreProperties>
</file>