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340" windowHeight="8292" tabRatio="598" activeTab="0"/>
  </bookViews>
  <sheets>
    <sheet name="Динамика поступлений 01.01.2020" sheetId="1" r:id="rId1"/>
    <sheet name="Удельный вес 01.01.2020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<sst xmlns="http://schemas.openxmlformats.org/spreadsheetml/2006/main" count="94" uniqueCount="52">
  <si>
    <t>ИТОГО</t>
  </si>
  <si>
    <t>Отклонение</t>
  </si>
  <si>
    <t>№ п.п.</t>
  </si>
  <si>
    <t xml:space="preserve">ФОТ </t>
  </si>
  <si>
    <t>НДФЛ (контингент)</t>
  </si>
  <si>
    <t>Отклонение (+,-)</t>
  </si>
  <si>
    <t>Наименование муниципального образования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</si>
  <si>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</si>
  <si>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</si>
  <si>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</si>
  <si>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</si>
  <si>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</si>
  <si>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</si>
  <si>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</si>
  <si>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</si>
  <si>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</si>
  <si>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</si>
  <si>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</si>
  <si>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</si>
  <si>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</si>
  <si>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</si>
  <si>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</si>
  <si>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</si>
  <si>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</si>
  <si>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</si>
  <si>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</si>
  <si>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</si>
  <si>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</si>
  <si>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</si>
  <si>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</si>
  <si>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</si>
  <si>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</si>
  <si>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</si>
  <si>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</si>
  <si>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Темп роста, %</t>
  </si>
  <si>
    <t>Сравнительный анализ динамики поступления налога на доходы физических лиц (контингент) и фонда оплаты труда (ФОТ) по состоянию на 01.01.2020</t>
  </si>
  <si>
    <t>Поступило налога на доходы физических лиц (контингент), по данным в соответствии с  приком 65Н, по состоянию на:</t>
  </si>
  <si>
    <t xml:space="preserve">ФОТ по состоянию на: </t>
  </si>
  <si>
    <t>Темп  роста,%</t>
  </si>
  <si>
    <t>Тыс. рублей</t>
  </si>
  <si>
    <t>Город Брянск</t>
  </si>
  <si>
    <t>Город Клинцы</t>
  </si>
  <si>
    <t>Город Новозыбков</t>
  </si>
  <si>
    <t>Город Сельцо</t>
  </si>
  <si>
    <t>Город Фокино</t>
  </si>
  <si>
    <t>Город Стародуб</t>
  </si>
  <si>
    <t>По состоянию на 01.01.2019</t>
  </si>
  <si>
    <t>По состоянию на 01.01.20</t>
  </si>
  <si>
    <t>Доля налога в ФОТ,%</t>
  </si>
  <si>
    <t>Доля налога в ФОТ, %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</si>
  <si>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01.01.2020</t>
  </si>
  <si>
    <t xml:space="preserve">Тыс. рублей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</si>
</sst>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"/>
    <numFmt numFmtId="178" formatCode="0.00000000"/>
    <numFmt numFmtId="179" formatCode="#,##0.0"/>
    <numFmt numFmtId="180" formatCode="#,##0&quot;р.&quot;"/>
    <numFmt numFmtId="181" formatCode="[$-FC19]d\ mmmm\ yyyy\ &quot;г.&quot;"/>
    <numFmt numFmtId="182" formatCode="#,##0.000"/>
    <numFmt numFmtId="183" formatCode="_-* #,##0.0_р_._-;\-* #,##0.0_р_._-;_-* &quot;-&quot;??_р_._-;_-@_-"/>
    <numFmt numFmtId="184" formatCode="_-* #,##0_р_._-;\-* #,##0_р_._-;_-* &quot;-&quot;??_р_._-;_-@_-"/>
    <numFmt numFmtId="185" formatCode="0.00_ ;\-0.00\ 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35" borderId="21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84" fontId="5" fillId="33" borderId="15" xfId="61" applyNumberFormat="1" applyFont="1" applyFill="1" applyBorder="1" applyAlignment="1">
      <alignment horizontal="center" vertical="top" shrinkToFit="1"/>
    </xf>
    <xf numFmtId="184" fontId="5" fillId="0" borderId="20" xfId="61" applyNumberFormat="1" applyFont="1" applyBorder="1" applyAlignment="1">
      <alignment horizontal="center"/>
    </xf>
    <xf numFmtId="184" fontId="5" fillId="34" borderId="11" xfId="61" applyNumberFormat="1" applyFont="1" applyFill="1" applyBorder="1" applyAlignment="1">
      <alignment horizontal="center"/>
    </xf>
    <xf numFmtId="171" fontId="2" fillId="34" borderId="20" xfId="61" applyFont="1" applyFill="1" applyBorder="1" applyAlignment="1">
      <alignment horizontal="center"/>
    </xf>
    <xf numFmtId="171" fontId="2" fillId="34" borderId="31" xfId="61" applyFont="1" applyFill="1" applyBorder="1" applyAlignment="1">
      <alignment horizontal="center"/>
    </xf>
    <xf numFmtId="171" fontId="2" fillId="34" borderId="15" xfId="61" applyFont="1" applyFill="1" applyBorder="1" applyAlignment="1">
      <alignment horizontal="center"/>
    </xf>
    <xf numFmtId="171" fontId="2" fillId="34" borderId="11" xfId="61" applyFont="1" applyFill="1" applyBorder="1" applyAlignment="1">
      <alignment horizontal="center"/>
    </xf>
    <xf numFmtId="14" fontId="5" fillId="0" borderId="11" xfId="0" applyNumberFormat="1" applyFont="1" applyBorder="1" applyAlignment="1">
      <alignment horizontal="center" vertical="center" wrapText="1"/>
    </xf>
    <xf numFmtId="184" fontId="5" fillId="36" borderId="20" xfId="61" applyNumberFormat="1" applyFont="1" applyFill="1" applyBorder="1" applyAlignment="1">
      <alignment horizontal="center"/>
    </xf>
    <xf numFmtId="184" fontId="5" fillId="36" borderId="31" xfId="61" applyNumberFormat="1" applyFont="1" applyFill="1" applyBorder="1" applyAlignment="1">
      <alignment horizontal="center"/>
    </xf>
    <xf numFmtId="184" fontId="5" fillId="0" borderId="31" xfId="61" applyNumberFormat="1" applyFont="1" applyBorder="1" applyAlignment="1">
      <alignment horizontal="center"/>
    </xf>
    <xf numFmtId="184" fontId="5" fillId="36" borderId="15" xfId="61" applyNumberFormat="1" applyFont="1" applyFill="1" applyBorder="1" applyAlignment="1">
      <alignment horizontal="center"/>
    </xf>
    <xf numFmtId="184" fontId="5" fillId="0" borderId="15" xfId="61" applyNumberFormat="1" applyFont="1" applyBorder="1" applyAlignment="1">
      <alignment horizontal="center"/>
    </xf>
    <xf numFmtId="184" fontId="2" fillId="34" borderId="11" xfId="61" applyNumberFormat="1" applyFont="1" applyFill="1" applyBorder="1" applyAlignment="1">
      <alignment horizontal="center"/>
    </xf>
    <xf numFmtId="171" fontId="2" fillId="34" borderId="32" xfId="61" applyNumberFormat="1" applyFont="1" applyFill="1" applyBorder="1" applyAlignment="1">
      <alignment horizontal="center"/>
    </xf>
    <xf numFmtId="171" fontId="2" fillId="34" borderId="33" xfId="61" applyNumberFormat="1" applyFont="1" applyFill="1" applyBorder="1" applyAlignment="1">
      <alignment horizontal="center"/>
    </xf>
    <xf numFmtId="171" fontId="2" fillId="34" borderId="34" xfId="61" applyNumberFormat="1" applyFont="1" applyFill="1" applyBorder="1" applyAlignment="1">
      <alignment horizontal="center"/>
    </xf>
    <xf numFmtId="171" fontId="2" fillId="34" borderId="11" xfId="61" applyNumberFormat="1" applyFont="1" applyFill="1" applyBorder="1" applyAlignment="1">
      <alignment horizontal="center"/>
    </xf>
    <xf numFmtId="184" fontId="5" fillId="35" borderId="15" xfId="61" applyNumberFormat="1" applyFont="1" applyFill="1" applyBorder="1" applyAlignment="1">
      <alignment horizontal="center"/>
    </xf>
    <xf numFmtId="184" fontId="5" fillId="35" borderId="31" xfId="61" applyNumberFormat="1" applyFont="1" applyFill="1" applyBorder="1" applyAlignment="1">
      <alignment horizontal="center"/>
    </xf>
    <xf numFmtId="171" fontId="5" fillId="34" borderId="34" xfId="61" applyNumberFormat="1" applyFont="1" applyFill="1" applyBorder="1" applyAlignment="1">
      <alignment horizontal="center"/>
    </xf>
    <xf numFmtId="171" fontId="5" fillId="34" borderId="33" xfId="61" applyNumberFormat="1" applyFont="1" applyFill="1" applyBorder="1" applyAlignment="1">
      <alignment horizontal="center"/>
    </xf>
    <xf numFmtId="171" fontId="5" fillId="35" borderId="20" xfId="61" applyNumberFormat="1" applyFont="1" applyFill="1" applyBorder="1" applyAlignment="1">
      <alignment horizontal="center"/>
    </xf>
    <xf numFmtId="171" fontId="5" fillId="35" borderId="35" xfId="61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80" zoomScaleSheetLayoutView="80" zoomScalePageLayoutView="0" workbookViewId="0" topLeftCell="A1">
      <selection activeCell="S30" sqref="S30"/>
    </sheetView>
  </sheetViews>
  <sheetFormatPr defaultColWidth="9.00390625" defaultRowHeight="12.75"/>
  <cols>
    <col min="1" max="1" width="6.50390625" style="0" bestFit="1" customWidth="1"/>
    <col min="2" max="2" width="21.125" style="0" customWidth="1"/>
    <col min="3" max="4" width="12.625" style="0" bestFit="1" customWidth="1"/>
    <col min="5" max="5" width="11.625" style="0" bestFit="1" customWidth="1"/>
    <col min="6" max="6" width="12.125" style="0" customWidth="1"/>
    <col min="7" max="7" width="14.00390625" style="0" customWidth="1"/>
    <col min="8" max="8" width="12.625" style="0" bestFit="1" customWidth="1"/>
    <col min="9" max="9" width="11.625" style="0" bestFit="1" customWidth="1"/>
    <col min="10" max="10" width="10.375" style="0" bestFit="1" customWidth="1"/>
    <col min="11" max="12" width="9.125" style="0" hidden="1" customWidth="1"/>
    <col min="13" max="13" width="9.375" style="0" hidden="1" customWidth="1"/>
    <col min="14" max="14" width="0.12890625" style="0" customWidth="1"/>
    <col min="15" max="15" width="16.625" style="0" hidden="1" customWidth="1"/>
  </cols>
  <sheetData>
    <row r="1" spans="1:10" ht="12.75">
      <c r="A1" s="21" t="s">
        <v>35</v>
      </c>
      <c r="B1" s="21"/>
      <c r="C1" s="21"/>
      <c r="D1" s="21"/>
      <c r="E1" s="21"/>
      <c r="F1" s="21"/>
      <c r="G1" s="21"/>
      <c r="H1" s="21"/>
      <c r="I1" s="6"/>
      <c r="J1" s="6"/>
    </row>
    <row r="2" spans="1:10" ht="17.25" customHeight="1">
      <c r="A2" s="21"/>
      <c r="B2" s="21"/>
      <c r="C2" s="21"/>
      <c r="D2" s="21"/>
      <c r="E2" s="21"/>
      <c r="F2" s="21"/>
      <c r="G2" s="21"/>
      <c r="H2" s="2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22" t="s">
        <v>39</v>
      </c>
      <c r="J4" s="23"/>
    </row>
    <row r="5" spans="1:10" ht="62.25" customHeight="1" thickBot="1">
      <c r="A5" s="24" t="s">
        <v>2</v>
      </c>
      <c r="B5" s="24" t="s">
        <v>6</v>
      </c>
      <c r="C5" s="26" t="s">
        <v>36</v>
      </c>
      <c r="D5" s="27"/>
      <c r="E5" s="28" t="s">
        <v>1</v>
      </c>
      <c r="F5" s="30" t="s">
        <v>34</v>
      </c>
      <c r="G5" s="26" t="s">
        <v>37</v>
      </c>
      <c r="H5" s="27"/>
      <c r="I5" s="24" t="s">
        <v>1</v>
      </c>
      <c r="J5" s="32" t="s">
        <v>38</v>
      </c>
    </row>
    <row r="6" spans="1:10" ht="13.5" thickBot="1">
      <c r="A6" s="25"/>
      <c r="B6" s="25"/>
      <c r="C6" s="47">
        <v>43466</v>
      </c>
      <c r="D6" s="47">
        <v>43831</v>
      </c>
      <c r="E6" s="29"/>
      <c r="F6" s="31"/>
      <c r="G6" s="47">
        <v>43466</v>
      </c>
      <c r="H6" s="47">
        <v>43831</v>
      </c>
      <c r="I6" s="25"/>
      <c r="J6" s="3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">
      <c r="A8" s="9">
        <v>1</v>
      </c>
      <c r="B8" s="10" t="s">
        <v>40</v>
      </c>
      <c r="C8" s="40">
        <v>8332509.75</v>
      </c>
      <c r="D8" s="40">
        <v>9102255.41</v>
      </c>
      <c r="E8" s="41">
        <f aca="true" t="shared" si="0" ref="E8:E40">D8-C8</f>
        <v>769745.6600000001</v>
      </c>
      <c r="F8" s="43">
        <f>ROUND(D8/C8*100,2)</f>
        <v>109.24</v>
      </c>
      <c r="G8" s="48">
        <v>47091025</v>
      </c>
      <c r="H8" s="41">
        <v>50676589</v>
      </c>
      <c r="I8" s="41">
        <f>H8-G8</f>
        <v>3585564</v>
      </c>
      <c r="J8" s="54">
        <f>ROUND(H8/G8*100,2)</f>
        <v>107.61</v>
      </c>
      <c r="N8" s="1"/>
      <c r="O8" s="5"/>
    </row>
    <row r="9" spans="1:15" ht="15">
      <c r="A9" s="17">
        <v>2</v>
      </c>
      <c r="B9" s="18" t="s">
        <v>41</v>
      </c>
      <c r="C9" s="40">
        <v>555786.52</v>
      </c>
      <c r="D9" s="40">
        <v>595372.66</v>
      </c>
      <c r="E9" s="41">
        <v>39586.140000000014</v>
      </c>
      <c r="F9" s="43">
        <v>107.12</v>
      </c>
      <c r="G9" s="48">
        <v>2968050</v>
      </c>
      <c r="H9" s="41">
        <v>3257852</v>
      </c>
      <c r="I9" s="41">
        <v>289802</v>
      </c>
      <c r="J9" s="54">
        <v>109.76</v>
      </c>
      <c r="N9" s="1"/>
      <c r="O9" s="5"/>
    </row>
    <row r="10" spans="1:15" ht="15">
      <c r="A10" s="17">
        <v>3</v>
      </c>
      <c r="B10" s="18" t="s">
        <v>42</v>
      </c>
      <c r="C10" s="40">
        <v>318345.75</v>
      </c>
      <c r="D10" s="40">
        <v>315692.97</v>
      </c>
      <c r="E10" s="41">
        <v>-2652.780000000028</v>
      </c>
      <c r="F10" s="43">
        <v>99.17</v>
      </c>
      <c r="G10" s="48">
        <v>1969436</v>
      </c>
      <c r="H10" s="41">
        <v>1960545</v>
      </c>
      <c r="I10" s="41">
        <v>1288416</v>
      </c>
      <c r="J10" s="54">
        <v>165.42</v>
      </c>
      <c r="N10" s="1"/>
      <c r="O10" s="5"/>
    </row>
    <row r="11" spans="1:15" ht="15">
      <c r="A11" s="17">
        <v>4</v>
      </c>
      <c r="B11" s="18" t="s">
        <v>43</v>
      </c>
      <c r="C11" s="40">
        <v>137302.52</v>
      </c>
      <c r="D11" s="40">
        <v>153320.65</v>
      </c>
      <c r="E11" s="41">
        <v>16018.130000000005</v>
      </c>
      <c r="F11" s="43">
        <v>111.67</v>
      </c>
      <c r="G11" s="48">
        <v>823009</v>
      </c>
      <c r="H11" s="41">
        <v>964717</v>
      </c>
      <c r="I11" s="41">
        <v>141708</v>
      </c>
      <c r="J11" s="54">
        <v>117.22</v>
      </c>
      <c r="N11" s="1"/>
      <c r="O11" s="5"/>
    </row>
    <row r="12" spans="1:15" ht="15">
      <c r="A12" s="13">
        <v>5</v>
      </c>
      <c r="B12" s="14" t="s">
        <v>44</v>
      </c>
      <c r="C12" s="40">
        <v>94285.37</v>
      </c>
      <c r="D12" s="40">
        <v>111230.15</v>
      </c>
      <c r="E12" s="41">
        <f>D12-C12</f>
        <v>16944.78</v>
      </c>
      <c r="F12" s="44">
        <f>ROUND(D12/C12*100,2)</f>
        <v>117.97</v>
      </c>
      <c r="G12" s="49">
        <v>615797</v>
      </c>
      <c r="H12" s="50">
        <v>686321</v>
      </c>
      <c r="I12" s="50">
        <f>H12-G12</f>
        <v>70524</v>
      </c>
      <c r="J12" s="55">
        <f>ROUND(H12/G12*100,2)</f>
        <v>111.45</v>
      </c>
      <c r="N12" s="1"/>
      <c r="O12" s="5"/>
    </row>
    <row r="13" spans="1:15" ht="15">
      <c r="A13" s="11">
        <v>6</v>
      </c>
      <c r="B13" s="12" t="s">
        <v>45</v>
      </c>
      <c r="C13" s="40">
        <v>176056.9</v>
      </c>
      <c r="D13" s="40">
        <v>183950.82</v>
      </c>
      <c r="E13" s="41">
        <f>D13-C13</f>
        <v>7893.920000000013</v>
      </c>
      <c r="F13" s="45">
        <f>ROUND(D13/C13*100,2)</f>
        <v>104.48</v>
      </c>
      <c r="G13" s="51">
        <v>1223734</v>
      </c>
      <c r="H13" s="52">
        <v>1297536</v>
      </c>
      <c r="I13" s="52">
        <f>H13-G13</f>
        <v>73802</v>
      </c>
      <c r="J13" s="56">
        <f>ROUND(H13/G13*100,2)</f>
        <v>106.03</v>
      </c>
      <c r="N13" s="1"/>
      <c r="O13" s="5"/>
    </row>
    <row r="14" spans="1:15" ht="15">
      <c r="A14" s="11">
        <v>7</v>
      </c>
      <c r="B14" s="12" t="s">
        <v>7</v>
      </c>
      <c r="C14" s="40">
        <v>117421.71</v>
      </c>
      <c r="D14" s="40">
        <v>135249.76</v>
      </c>
      <c r="E14" s="41">
        <f t="shared" si="0"/>
        <v>17828.050000000003</v>
      </c>
      <c r="F14" s="45">
        <f aca="true" t="shared" si="1" ref="F14:F41">ROUND(D14/C14*100,2)</f>
        <v>115.18</v>
      </c>
      <c r="G14" s="51">
        <v>727527</v>
      </c>
      <c r="H14" s="52">
        <v>786480</v>
      </c>
      <c r="I14" s="52">
        <f aca="true" t="shared" si="2" ref="I14:I41">H14-G14</f>
        <v>58953</v>
      </c>
      <c r="J14" s="56">
        <f aca="true" t="shared" si="3" ref="J14:J41">ROUND(H14/G14*100,2)</f>
        <v>108.1</v>
      </c>
      <c r="N14" s="1"/>
      <c r="O14" s="5"/>
    </row>
    <row r="15" spans="1:15" ht="15">
      <c r="A15" s="11">
        <v>8</v>
      </c>
      <c r="B15" s="12" t="s">
        <v>8</v>
      </c>
      <c r="C15" s="40">
        <v>690522.33</v>
      </c>
      <c r="D15" s="40">
        <v>744223.04</v>
      </c>
      <c r="E15" s="41">
        <f t="shared" si="0"/>
        <v>53700.71000000008</v>
      </c>
      <c r="F15" s="45">
        <f t="shared" si="1"/>
        <v>107.78</v>
      </c>
      <c r="G15" s="51">
        <v>3241588</v>
      </c>
      <c r="H15" s="52">
        <v>3474998</v>
      </c>
      <c r="I15" s="52">
        <f t="shared" si="2"/>
        <v>233410</v>
      </c>
      <c r="J15" s="56">
        <f t="shared" si="3"/>
        <v>107.2</v>
      </c>
      <c r="N15" s="1"/>
      <c r="O15" s="5"/>
    </row>
    <row r="16" spans="1:15" ht="15">
      <c r="A16" s="11">
        <v>9</v>
      </c>
      <c r="B16" s="12" t="s">
        <v>9</v>
      </c>
      <c r="C16" s="40">
        <v>464896.41</v>
      </c>
      <c r="D16" s="40">
        <v>512527.52</v>
      </c>
      <c r="E16" s="41">
        <f t="shared" si="0"/>
        <v>47631.110000000044</v>
      </c>
      <c r="F16" s="45">
        <f t="shared" si="1"/>
        <v>110.25</v>
      </c>
      <c r="G16" s="51">
        <v>3499088</v>
      </c>
      <c r="H16" s="52">
        <v>3941512</v>
      </c>
      <c r="I16" s="52">
        <f t="shared" si="2"/>
        <v>442424</v>
      </c>
      <c r="J16" s="56">
        <f t="shared" si="3"/>
        <v>112.64</v>
      </c>
      <c r="N16" s="1"/>
      <c r="O16" s="5"/>
    </row>
    <row r="17" spans="1:15" ht="15">
      <c r="A17" s="11">
        <v>10</v>
      </c>
      <c r="B17" s="12" t="s">
        <v>10</v>
      </c>
      <c r="C17" s="40">
        <v>32751.78</v>
      </c>
      <c r="D17" s="40">
        <v>33436.02</v>
      </c>
      <c r="E17" s="41">
        <f t="shared" si="0"/>
        <v>684.239999999998</v>
      </c>
      <c r="F17" s="45">
        <f t="shared" si="1"/>
        <v>102.09</v>
      </c>
      <c r="G17" s="51">
        <v>182890</v>
      </c>
      <c r="H17" s="52">
        <v>214784</v>
      </c>
      <c r="I17" s="52">
        <f t="shared" si="2"/>
        <v>31894</v>
      </c>
      <c r="J17" s="56">
        <f t="shared" si="3"/>
        <v>117.44</v>
      </c>
      <c r="N17" s="1"/>
      <c r="O17" s="5"/>
    </row>
    <row r="18" spans="1:15" ht="15">
      <c r="A18" s="11">
        <v>11</v>
      </c>
      <c r="B18" s="12" t="s">
        <v>11</v>
      </c>
      <c r="C18" s="40">
        <v>164007.72</v>
      </c>
      <c r="D18" s="40">
        <v>179657.43</v>
      </c>
      <c r="E18" s="41">
        <f t="shared" si="0"/>
        <v>15649.709999999992</v>
      </c>
      <c r="F18" s="45">
        <f t="shared" si="1"/>
        <v>109.54</v>
      </c>
      <c r="G18" s="51">
        <v>612037</v>
      </c>
      <c r="H18" s="52">
        <v>708484</v>
      </c>
      <c r="I18" s="52">
        <f t="shared" si="2"/>
        <v>96447</v>
      </c>
      <c r="J18" s="56">
        <f t="shared" si="3"/>
        <v>115.76</v>
      </c>
      <c r="N18" s="1"/>
      <c r="O18" s="5"/>
    </row>
    <row r="19" spans="1:15" ht="15" customHeight="1">
      <c r="A19" s="11">
        <v>12</v>
      </c>
      <c r="B19" s="12" t="s">
        <v>12</v>
      </c>
      <c r="C19" s="40">
        <v>356689.61</v>
      </c>
      <c r="D19" s="40">
        <v>381045.07</v>
      </c>
      <c r="E19" s="41">
        <f>D19-C19</f>
        <v>24355.46000000002</v>
      </c>
      <c r="F19" s="45">
        <f>ROUND(D19/C19*100,2)</f>
        <v>106.83</v>
      </c>
      <c r="G19" s="51">
        <v>2046588</v>
      </c>
      <c r="H19" s="52">
        <v>2269258</v>
      </c>
      <c r="I19" s="52">
        <f>H19-G19</f>
        <v>222670</v>
      </c>
      <c r="J19" s="54">
        <f>ROUND(H19/G19*100,2)</f>
        <v>110.88</v>
      </c>
      <c r="N19" s="1"/>
      <c r="O19" s="5"/>
    </row>
    <row r="20" spans="1:15" ht="15">
      <c r="A20" s="11">
        <v>13</v>
      </c>
      <c r="B20" s="12" t="s">
        <v>13</v>
      </c>
      <c r="C20" s="40">
        <v>51188.03</v>
      </c>
      <c r="D20" s="40">
        <v>61746.6</v>
      </c>
      <c r="E20" s="41">
        <f t="shared" si="0"/>
        <v>10558.57</v>
      </c>
      <c r="F20" s="45">
        <f t="shared" si="1"/>
        <v>120.63</v>
      </c>
      <c r="G20" s="51">
        <v>268413</v>
      </c>
      <c r="H20" s="52">
        <v>363229</v>
      </c>
      <c r="I20" s="52">
        <f t="shared" si="2"/>
        <v>94816</v>
      </c>
      <c r="J20" s="56">
        <f t="shared" si="3"/>
        <v>135.32</v>
      </c>
      <c r="N20" s="1"/>
      <c r="O20" s="5"/>
    </row>
    <row r="21" spans="1:15" ht="15">
      <c r="A21" s="11">
        <v>14</v>
      </c>
      <c r="B21" s="12" t="s">
        <v>14</v>
      </c>
      <c r="C21" s="40">
        <v>312931.56</v>
      </c>
      <c r="D21" s="40">
        <v>333181.8</v>
      </c>
      <c r="E21" s="41">
        <f t="shared" si="0"/>
        <v>20250.23999999999</v>
      </c>
      <c r="F21" s="45">
        <f t="shared" si="1"/>
        <v>106.47</v>
      </c>
      <c r="G21" s="51">
        <v>1557994</v>
      </c>
      <c r="H21" s="52">
        <v>1695366</v>
      </c>
      <c r="I21" s="52">
        <f t="shared" si="2"/>
        <v>137372</v>
      </c>
      <c r="J21" s="56">
        <f t="shared" si="3"/>
        <v>108.82</v>
      </c>
      <c r="N21" s="1"/>
      <c r="O21" s="5"/>
    </row>
    <row r="22" spans="1:15" ht="15">
      <c r="A22" s="11">
        <v>15</v>
      </c>
      <c r="B22" s="12" t="s">
        <v>15</v>
      </c>
      <c r="C22" s="40">
        <v>63823.49</v>
      </c>
      <c r="D22" s="40">
        <v>64961.9</v>
      </c>
      <c r="E22" s="41">
        <f t="shared" si="0"/>
        <v>1138.4100000000035</v>
      </c>
      <c r="F22" s="45">
        <f t="shared" si="1"/>
        <v>101.78</v>
      </c>
      <c r="G22" s="51">
        <v>315922</v>
      </c>
      <c r="H22" s="52">
        <v>342645</v>
      </c>
      <c r="I22" s="52">
        <f t="shared" si="2"/>
        <v>26723</v>
      </c>
      <c r="J22" s="56">
        <f t="shared" si="3"/>
        <v>108.46</v>
      </c>
      <c r="N22" s="1"/>
      <c r="O22" s="5"/>
    </row>
    <row r="23" spans="1:15" ht="15">
      <c r="A23" s="11">
        <v>16</v>
      </c>
      <c r="B23" s="12" t="s">
        <v>16</v>
      </c>
      <c r="C23" s="40">
        <v>298287.43</v>
      </c>
      <c r="D23" s="40">
        <v>314342.04</v>
      </c>
      <c r="E23" s="41">
        <f t="shared" si="0"/>
        <v>16054.609999999986</v>
      </c>
      <c r="F23" s="45">
        <f t="shared" si="1"/>
        <v>105.38</v>
      </c>
      <c r="G23" s="51">
        <v>2021045</v>
      </c>
      <c r="H23" s="52">
        <v>2150652</v>
      </c>
      <c r="I23" s="52">
        <f t="shared" si="2"/>
        <v>129607</v>
      </c>
      <c r="J23" s="56">
        <f t="shared" si="3"/>
        <v>106.41</v>
      </c>
      <c r="N23" s="1"/>
      <c r="O23" s="5"/>
    </row>
    <row r="24" spans="1:15" ht="15">
      <c r="A24" s="11">
        <v>17</v>
      </c>
      <c r="B24" s="12" t="s">
        <v>17</v>
      </c>
      <c r="C24" s="40">
        <v>65408.01</v>
      </c>
      <c r="D24" s="40">
        <v>70228.69</v>
      </c>
      <c r="E24" s="41">
        <f t="shared" si="0"/>
        <v>4820.68</v>
      </c>
      <c r="F24" s="45">
        <f t="shared" si="1"/>
        <v>107.37</v>
      </c>
      <c r="G24" s="51">
        <v>393397</v>
      </c>
      <c r="H24" s="52">
        <v>434196</v>
      </c>
      <c r="I24" s="52">
        <f t="shared" si="2"/>
        <v>40799</v>
      </c>
      <c r="J24" s="56">
        <f t="shared" si="3"/>
        <v>110.37</v>
      </c>
      <c r="N24" s="1"/>
      <c r="O24" s="5"/>
    </row>
    <row r="25" spans="1:15" ht="15">
      <c r="A25" s="11">
        <v>18</v>
      </c>
      <c r="B25" s="12" t="s">
        <v>18</v>
      </c>
      <c r="C25" s="40">
        <v>172130.18</v>
      </c>
      <c r="D25" s="40">
        <v>172778.46</v>
      </c>
      <c r="E25" s="41">
        <f t="shared" si="0"/>
        <v>648.2799999999988</v>
      </c>
      <c r="F25" s="45">
        <f t="shared" si="1"/>
        <v>100.38</v>
      </c>
      <c r="G25" s="51">
        <v>1002532</v>
      </c>
      <c r="H25" s="52">
        <v>1087010</v>
      </c>
      <c r="I25" s="52">
        <f t="shared" si="2"/>
        <v>84478</v>
      </c>
      <c r="J25" s="56">
        <f t="shared" si="3"/>
        <v>108.43</v>
      </c>
      <c r="N25" s="1"/>
      <c r="O25" s="5"/>
    </row>
    <row r="26" spans="1:15" ht="15">
      <c r="A26" s="11">
        <v>19</v>
      </c>
      <c r="B26" s="12" t="s">
        <v>19</v>
      </c>
      <c r="C26" s="40">
        <v>76256.5</v>
      </c>
      <c r="D26" s="40">
        <v>94259.64</v>
      </c>
      <c r="E26" s="41">
        <f t="shared" si="0"/>
        <v>18003.14</v>
      </c>
      <c r="F26" s="45">
        <f t="shared" si="1"/>
        <v>123.61</v>
      </c>
      <c r="G26" s="51">
        <v>568861</v>
      </c>
      <c r="H26" s="52">
        <v>663004</v>
      </c>
      <c r="I26" s="52">
        <f t="shared" si="2"/>
        <v>94143</v>
      </c>
      <c r="J26" s="56">
        <f t="shared" si="3"/>
        <v>116.55</v>
      </c>
      <c r="N26" s="1"/>
      <c r="O26" s="5"/>
    </row>
    <row r="27" spans="1:15" ht="15">
      <c r="A27" s="11">
        <v>20</v>
      </c>
      <c r="B27" s="12" t="s">
        <v>20</v>
      </c>
      <c r="C27" s="40">
        <v>93624.13</v>
      </c>
      <c r="D27" s="40">
        <v>105467.01</v>
      </c>
      <c r="E27" s="41">
        <f t="shared" si="0"/>
        <v>11842.87999999999</v>
      </c>
      <c r="F27" s="45">
        <f t="shared" si="1"/>
        <v>112.65</v>
      </c>
      <c r="G27" s="51">
        <v>625341</v>
      </c>
      <c r="H27" s="52">
        <v>689180</v>
      </c>
      <c r="I27" s="52">
        <f t="shared" si="2"/>
        <v>63839</v>
      </c>
      <c r="J27" s="56">
        <f t="shared" si="3"/>
        <v>110.21</v>
      </c>
      <c r="N27" s="1"/>
      <c r="O27" s="5"/>
    </row>
    <row r="28" spans="1:15" ht="15">
      <c r="A28" s="11">
        <v>21</v>
      </c>
      <c r="B28" s="12" t="s">
        <v>21</v>
      </c>
      <c r="C28" s="40">
        <v>46592.03</v>
      </c>
      <c r="D28" s="40">
        <v>49390.85</v>
      </c>
      <c r="E28" s="41">
        <f t="shared" si="0"/>
        <v>2798.8199999999997</v>
      </c>
      <c r="F28" s="45">
        <f t="shared" si="1"/>
        <v>106.01</v>
      </c>
      <c r="G28" s="51">
        <v>271586</v>
      </c>
      <c r="H28" s="52">
        <v>293529</v>
      </c>
      <c r="I28" s="52">
        <f t="shared" si="2"/>
        <v>21943</v>
      </c>
      <c r="J28" s="56">
        <f t="shared" si="3"/>
        <v>108.08</v>
      </c>
      <c r="N28" s="1"/>
      <c r="O28" s="5"/>
    </row>
    <row r="29" spans="1:15" ht="15">
      <c r="A29" s="11">
        <v>2</v>
      </c>
      <c r="B29" s="12" t="s">
        <v>22</v>
      </c>
      <c r="C29" s="40">
        <v>68657.62</v>
      </c>
      <c r="D29" s="40">
        <v>77684.92</v>
      </c>
      <c r="E29" s="41">
        <f t="shared" si="0"/>
        <v>9027.300000000003</v>
      </c>
      <c r="F29" s="45">
        <f t="shared" si="1"/>
        <v>113.15</v>
      </c>
      <c r="G29" s="51">
        <v>375652</v>
      </c>
      <c r="H29" s="52">
        <v>412775</v>
      </c>
      <c r="I29" s="52">
        <f t="shared" si="2"/>
        <v>37123</v>
      </c>
      <c r="J29" s="56">
        <f t="shared" si="3"/>
        <v>109.88</v>
      </c>
      <c r="N29" s="1"/>
      <c r="O29" s="5"/>
    </row>
    <row r="30" spans="1:15" ht="15">
      <c r="A30" s="11">
        <v>23</v>
      </c>
      <c r="B30" s="12" t="s">
        <v>23</v>
      </c>
      <c r="C30" s="40">
        <v>138338.03</v>
      </c>
      <c r="D30" s="40">
        <v>157584.97</v>
      </c>
      <c r="E30" s="41">
        <f t="shared" si="0"/>
        <v>19246.940000000002</v>
      </c>
      <c r="F30" s="45">
        <f t="shared" si="1"/>
        <v>113.91</v>
      </c>
      <c r="G30" s="51">
        <v>660056</v>
      </c>
      <c r="H30" s="52">
        <v>751798</v>
      </c>
      <c r="I30" s="52">
        <f t="shared" si="2"/>
        <v>91742</v>
      </c>
      <c r="J30" s="56">
        <f t="shared" si="3"/>
        <v>113.9</v>
      </c>
      <c r="N30" s="1"/>
      <c r="O30" s="5"/>
    </row>
    <row r="31" spans="1:15" ht="15">
      <c r="A31" s="11">
        <v>24</v>
      </c>
      <c r="B31" s="12" t="s">
        <v>24</v>
      </c>
      <c r="C31" s="40">
        <v>36405.11</v>
      </c>
      <c r="D31" s="40">
        <v>38703.59</v>
      </c>
      <c r="E31" s="41">
        <f t="shared" si="0"/>
        <v>2298.479999999996</v>
      </c>
      <c r="F31" s="45">
        <f t="shared" si="1"/>
        <v>106.31</v>
      </c>
      <c r="G31" s="51">
        <v>183824</v>
      </c>
      <c r="H31" s="52">
        <v>188590</v>
      </c>
      <c r="I31" s="52">
        <f t="shared" si="2"/>
        <v>4766</v>
      </c>
      <c r="J31" s="56">
        <f t="shared" si="3"/>
        <v>102.59</v>
      </c>
      <c r="N31" s="1"/>
      <c r="O31" s="5"/>
    </row>
    <row r="32" spans="1:15" ht="15">
      <c r="A32" s="11">
        <v>25</v>
      </c>
      <c r="B32" s="12" t="s">
        <v>25</v>
      </c>
      <c r="C32" s="40">
        <v>160857.33</v>
      </c>
      <c r="D32" s="40">
        <v>184796.72</v>
      </c>
      <c r="E32" s="41">
        <f t="shared" si="0"/>
        <v>23939.390000000014</v>
      </c>
      <c r="F32" s="45">
        <f t="shared" si="1"/>
        <v>114.88</v>
      </c>
      <c r="G32" s="51">
        <v>826800</v>
      </c>
      <c r="H32" s="52">
        <v>991465</v>
      </c>
      <c r="I32" s="52">
        <f t="shared" si="2"/>
        <v>164665</v>
      </c>
      <c r="J32" s="56">
        <f t="shared" si="3"/>
        <v>119.92</v>
      </c>
      <c r="N32" s="1"/>
      <c r="O32" s="5"/>
    </row>
    <row r="33" spans="1:15" ht="15">
      <c r="A33" s="11">
        <v>26</v>
      </c>
      <c r="B33" s="12" t="s">
        <v>26</v>
      </c>
      <c r="C33" s="40">
        <v>335416.4</v>
      </c>
      <c r="D33" s="40">
        <v>291119.98</v>
      </c>
      <c r="E33" s="41">
        <f t="shared" si="0"/>
        <v>-44296.42000000004</v>
      </c>
      <c r="F33" s="45">
        <f t="shared" si="1"/>
        <v>86.79</v>
      </c>
      <c r="G33" s="51">
        <v>1659133</v>
      </c>
      <c r="H33" s="52">
        <v>1601609</v>
      </c>
      <c r="I33" s="52">
        <f t="shared" si="2"/>
        <v>-57524</v>
      </c>
      <c r="J33" s="56">
        <f t="shared" si="3"/>
        <v>96.53</v>
      </c>
      <c r="N33" s="1"/>
      <c r="O33" s="5"/>
    </row>
    <row r="34" spans="1:15" ht="15">
      <c r="A34" s="11">
        <v>27</v>
      </c>
      <c r="B34" s="12" t="s">
        <v>27</v>
      </c>
      <c r="C34" s="40">
        <v>51369.34</v>
      </c>
      <c r="D34" s="40">
        <v>53280.91</v>
      </c>
      <c r="E34" s="41">
        <f t="shared" si="0"/>
        <v>1911.570000000007</v>
      </c>
      <c r="F34" s="45">
        <f t="shared" si="1"/>
        <v>103.72</v>
      </c>
      <c r="G34" s="51">
        <v>327518</v>
      </c>
      <c r="H34" s="52">
        <v>348464</v>
      </c>
      <c r="I34" s="52">
        <f t="shared" si="2"/>
        <v>20946</v>
      </c>
      <c r="J34" s="56">
        <f t="shared" si="3"/>
        <v>106.4</v>
      </c>
      <c r="N34" s="1"/>
      <c r="O34" s="5"/>
    </row>
    <row r="35" spans="1:15" ht="15">
      <c r="A35" s="11">
        <v>28</v>
      </c>
      <c r="B35" s="12" t="s">
        <v>28</v>
      </c>
      <c r="C35" s="40">
        <v>134411.04</v>
      </c>
      <c r="D35" s="40">
        <v>149848.81</v>
      </c>
      <c r="E35" s="41">
        <f t="shared" si="0"/>
        <v>15437.76999999999</v>
      </c>
      <c r="F35" s="45">
        <f t="shared" si="1"/>
        <v>111.49</v>
      </c>
      <c r="G35" s="51">
        <v>888500</v>
      </c>
      <c r="H35" s="52">
        <v>969453</v>
      </c>
      <c r="I35" s="52">
        <f t="shared" si="2"/>
        <v>80953</v>
      </c>
      <c r="J35" s="56">
        <f t="shared" si="3"/>
        <v>109.11</v>
      </c>
      <c r="N35" s="1"/>
      <c r="O35" s="5"/>
    </row>
    <row r="36" spans="1:15" ht="15">
      <c r="A36" s="11">
        <v>29</v>
      </c>
      <c r="B36" s="12" t="s">
        <v>29</v>
      </c>
      <c r="C36" s="40">
        <v>131267.11</v>
      </c>
      <c r="D36" s="40">
        <v>132032.63</v>
      </c>
      <c r="E36" s="41">
        <f t="shared" si="0"/>
        <v>765.5200000000186</v>
      </c>
      <c r="F36" s="45">
        <f t="shared" si="1"/>
        <v>100.58</v>
      </c>
      <c r="G36" s="51">
        <v>502688</v>
      </c>
      <c r="H36" s="52">
        <v>522762</v>
      </c>
      <c r="I36" s="52">
        <f t="shared" si="2"/>
        <v>20074</v>
      </c>
      <c r="J36" s="56">
        <f t="shared" si="3"/>
        <v>103.99</v>
      </c>
      <c r="N36" s="1"/>
      <c r="O36" s="5"/>
    </row>
    <row r="37" spans="1:15" ht="15">
      <c r="A37" s="11">
        <v>30</v>
      </c>
      <c r="B37" s="12" t="s">
        <v>30</v>
      </c>
      <c r="C37" s="40">
        <v>90754.56</v>
      </c>
      <c r="D37" s="40">
        <v>98525.35</v>
      </c>
      <c r="E37" s="41">
        <f t="shared" si="0"/>
        <v>7770.790000000008</v>
      </c>
      <c r="F37" s="45">
        <f t="shared" si="1"/>
        <v>108.56</v>
      </c>
      <c r="G37" s="51">
        <v>500067</v>
      </c>
      <c r="H37" s="52">
        <v>543141</v>
      </c>
      <c r="I37" s="52">
        <f t="shared" si="2"/>
        <v>43074</v>
      </c>
      <c r="J37" s="56">
        <f t="shared" si="3"/>
        <v>108.61</v>
      </c>
      <c r="N37" s="1"/>
      <c r="O37" s="5"/>
    </row>
    <row r="38" spans="1:15" ht="15">
      <c r="A38" s="11">
        <v>31</v>
      </c>
      <c r="B38" s="12" t="s">
        <v>31</v>
      </c>
      <c r="C38" s="40">
        <v>165742.84</v>
      </c>
      <c r="D38" s="40">
        <v>192276.57</v>
      </c>
      <c r="E38" s="41">
        <f t="shared" si="0"/>
        <v>26533.73000000001</v>
      </c>
      <c r="F38" s="45">
        <f t="shared" si="1"/>
        <v>116.01</v>
      </c>
      <c r="G38" s="51">
        <v>1132517</v>
      </c>
      <c r="H38" s="52">
        <v>1301449</v>
      </c>
      <c r="I38" s="52">
        <f t="shared" si="2"/>
        <v>168932</v>
      </c>
      <c r="J38" s="56">
        <f t="shared" si="3"/>
        <v>114.92</v>
      </c>
      <c r="N38" s="1"/>
      <c r="O38" s="5"/>
    </row>
    <row r="39" spans="1:15" ht="15">
      <c r="A39" s="11">
        <v>32</v>
      </c>
      <c r="B39" s="12" t="s">
        <v>32</v>
      </c>
      <c r="C39" s="40">
        <v>240829.59</v>
      </c>
      <c r="D39" s="40">
        <v>259913.66</v>
      </c>
      <c r="E39" s="41">
        <f t="shared" si="0"/>
        <v>19084.070000000007</v>
      </c>
      <c r="F39" s="45">
        <f t="shared" si="1"/>
        <v>107.92</v>
      </c>
      <c r="G39" s="51">
        <v>1621094</v>
      </c>
      <c r="H39" s="52">
        <v>1787146</v>
      </c>
      <c r="I39" s="52">
        <f t="shared" si="2"/>
        <v>166052</v>
      </c>
      <c r="J39" s="56">
        <f t="shared" si="3"/>
        <v>110.24</v>
      </c>
      <c r="N39" s="1"/>
      <c r="O39" s="5"/>
    </row>
    <row r="40" spans="1:15" ht="15.75" thickBot="1">
      <c r="A40" s="11">
        <v>33</v>
      </c>
      <c r="B40" s="12" t="s">
        <v>33</v>
      </c>
      <c r="C40" s="40">
        <v>340674.06</v>
      </c>
      <c r="D40" s="40">
        <v>348649.7</v>
      </c>
      <c r="E40" s="41">
        <f t="shared" si="0"/>
        <v>7975.640000000014</v>
      </c>
      <c r="F40" s="45">
        <f t="shared" si="1"/>
        <v>102.34</v>
      </c>
      <c r="G40" s="51">
        <v>2243561</v>
      </c>
      <c r="H40" s="52">
        <v>2318665</v>
      </c>
      <c r="I40" s="52">
        <f t="shared" si="2"/>
        <v>75104</v>
      </c>
      <c r="J40" s="56">
        <f t="shared" si="3"/>
        <v>103.35</v>
      </c>
      <c r="N40" s="1"/>
      <c r="O40" s="5"/>
    </row>
    <row r="41" spans="1:15" ht="15.75" thickBot="1">
      <c r="A41" s="15"/>
      <c r="B41" s="16" t="s">
        <v>0</v>
      </c>
      <c r="C41" s="42">
        <f>SUM(C8:C40)</f>
        <v>14515540.759999996</v>
      </c>
      <c r="D41" s="42">
        <f>SUM(D8:D40)</f>
        <v>15698736.300000003</v>
      </c>
      <c r="E41" s="42">
        <f>D41-C41</f>
        <v>1183195.5400000066</v>
      </c>
      <c r="F41" s="46">
        <f t="shared" si="1"/>
        <v>108.15</v>
      </c>
      <c r="G41" s="42">
        <f>SUM(G8:G40)</f>
        <v>82947270</v>
      </c>
      <c r="H41" s="42">
        <f>SUM(H8:H40)</f>
        <v>89695204</v>
      </c>
      <c r="I41" s="42">
        <f t="shared" si="2"/>
        <v>6747934</v>
      </c>
      <c r="J41" s="57">
        <f t="shared" si="3"/>
        <v>108.14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11811023622047245" top="0.15748031496062992" bottom="0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view="pageBreakPreview" zoomScale="60" zoomScalePageLayoutView="0" workbookViewId="0" topLeftCell="A1">
      <selection activeCell="H50" sqref="H50"/>
    </sheetView>
  </sheetViews>
  <sheetFormatPr defaultColWidth="9.00390625" defaultRowHeight="12.75"/>
  <cols>
    <col min="1" max="1" width="5.625" style="0" customWidth="1"/>
    <col min="2" max="2" width="29.875" style="0" customWidth="1"/>
    <col min="3" max="3" width="14.375" style="0" bestFit="1" customWidth="1"/>
    <col min="4" max="4" width="18.625" style="0" bestFit="1" customWidth="1"/>
    <col min="5" max="5" width="13.50390625" style="0" bestFit="1" customWidth="1"/>
    <col min="6" max="6" width="14.375" style="0" bestFit="1" customWidth="1"/>
    <col min="7" max="7" width="18.625" style="0" bestFit="1" customWidth="1"/>
    <col min="8" max="8" width="13.50390625" style="0" bestFit="1" customWidth="1"/>
    <col min="9" max="9" width="13.25390625" style="0" bestFit="1" customWidth="1"/>
    <col min="10" max="10" width="18.625" style="0" bestFit="1" customWidth="1"/>
    <col min="11" max="11" width="13.50390625" style="0" bestFit="1" customWidth="1"/>
  </cols>
  <sheetData>
    <row r="2" spans="1:11" ht="12.75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6"/>
      <c r="K2" s="6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22" t="s">
        <v>51</v>
      </c>
      <c r="K4" s="22"/>
    </row>
    <row r="5" spans="1:11" ht="38.25" customHeight="1" thickBot="1">
      <c r="A5" s="35" t="s">
        <v>2</v>
      </c>
      <c r="B5" s="24" t="s">
        <v>6</v>
      </c>
      <c r="C5" s="37" t="s">
        <v>46</v>
      </c>
      <c r="D5" s="38"/>
      <c r="E5" s="39"/>
      <c r="F5" s="37" t="s">
        <v>47</v>
      </c>
      <c r="G5" s="38"/>
      <c r="H5" s="39"/>
      <c r="I5" s="37" t="s">
        <v>5</v>
      </c>
      <c r="J5" s="38"/>
      <c r="K5" s="39"/>
    </row>
    <row r="6" spans="1:11" ht="39.75" thickBot="1">
      <c r="A6" s="36"/>
      <c r="B6" s="25"/>
      <c r="C6" s="7" t="s">
        <v>3</v>
      </c>
      <c r="D6" s="7" t="s">
        <v>4</v>
      </c>
      <c r="E6" s="7" t="s">
        <v>48</v>
      </c>
      <c r="F6" s="7" t="s">
        <v>3</v>
      </c>
      <c r="G6" s="7" t="s">
        <v>4</v>
      </c>
      <c r="H6" s="7" t="s">
        <v>48</v>
      </c>
      <c r="I6" s="7" t="s">
        <v>3</v>
      </c>
      <c r="J6" s="7" t="s">
        <v>4</v>
      </c>
      <c r="K6" s="7" t="s">
        <v>49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9.5" customHeight="1">
      <c r="A8" s="11">
        <v>1</v>
      </c>
      <c r="B8" s="10" t="s">
        <v>40</v>
      </c>
      <c r="C8" s="41">
        <f>'Динамика поступлений 01.01.2020'!G8</f>
        <v>47091025</v>
      </c>
      <c r="D8" s="40">
        <f>'Динамика поступлений 01.01.2020'!C8</f>
        <v>8332509.75</v>
      </c>
      <c r="E8" s="62">
        <f>ROUND(D8*100/C8,2)</f>
        <v>17.69</v>
      </c>
      <c r="F8" s="41">
        <f>'Динамика поступлений 01.01.2020'!H8</f>
        <v>50676589</v>
      </c>
      <c r="G8" s="40">
        <f>'Динамика поступлений 01.01.2020'!D8</f>
        <v>9102255.41</v>
      </c>
      <c r="H8" s="62">
        <f>ROUND(G8*100/F8,2)</f>
        <v>17.96</v>
      </c>
      <c r="I8" s="58">
        <f>ROUND(F8-C8,0)</f>
        <v>3585564</v>
      </c>
      <c r="J8" s="58">
        <f>G8-D8</f>
        <v>769745.6600000001</v>
      </c>
      <c r="K8" s="60">
        <f>H8-E8</f>
        <v>0.2699999999999996</v>
      </c>
    </row>
    <row r="9" spans="1:11" ht="19.5" customHeight="1">
      <c r="A9" s="11">
        <v>2</v>
      </c>
      <c r="B9" s="18" t="s">
        <v>41</v>
      </c>
      <c r="C9" s="41">
        <f>'Динамика поступлений 01.01.2020'!G9</f>
        <v>2968050</v>
      </c>
      <c r="D9" s="40">
        <f>'Динамика поступлений 01.01.2020'!C9</f>
        <v>555786.52</v>
      </c>
      <c r="E9" s="62">
        <f aca="true" t="shared" si="0" ref="E9:E41">ROUND(D9*100/C9,2)</f>
        <v>18.73</v>
      </c>
      <c r="F9" s="41">
        <f>'Динамика поступлений 01.01.2020'!H9</f>
        <v>3257852</v>
      </c>
      <c r="G9" s="40">
        <f>'Динамика поступлений 01.01.2020'!D9</f>
        <v>595372.66</v>
      </c>
      <c r="H9" s="62">
        <f aca="true" t="shared" si="1" ref="H9:H41">ROUND(G9*100/F9,2)</f>
        <v>18.28</v>
      </c>
      <c r="I9" s="58">
        <f aca="true" t="shared" si="2" ref="I9:I41">ROUND(F9-C9,0)</f>
        <v>289802</v>
      </c>
      <c r="J9" s="58">
        <f aca="true" t="shared" si="3" ref="J9:K41">G9-D9</f>
        <v>39586.140000000014</v>
      </c>
      <c r="K9" s="60">
        <f t="shared" si="3"/>
        <v>-0.4499999999999993</v>
      </c>
    </row>
    <row r="10" spans="1:11" ht="19.5" customHeight="1">
      <c r="A10" s="11">
        <v>3</v>
      </c>
      <c r="B10" s="18" t="s">
        <v>42</v>
      </c>
      <c r="C10" s="41">
        <f>'Динамика поступлений 01.01.2020'!G10</f>
        <v>1969436</v>
      </c>
      <c r="D10" s="40">
        <f>'Динамика поступлений 01.01.2020'!C10</f>
        <v>318345.75</v>
      </c>
      <c r="E10" s="62">
        <f t="shared" si="0"/>
        <v>16.16</v>
      </c>
      <c r="F10" s="41">
        <f>'Динамика поступлений 01.01.2020'!H10</f>
        <v>1960545</v>
      </c>
      <c r="G10" s="40">
        <f>'Динамика поступлений 01.01.2020'!D10</f>
        <v>315692.97</v>
      </c>
      <c r="H10" s="62">
        <f t="shared" si="1"/>
        <v>16.1</v>
      </c>
      <c r="I10" s="58">
        <f>ROUND(F10-C10,0)</f>
        <v>-8891</v>
      </c>
      <c r="J10" s="58">
        <f t="shared" si="3"/>
        <v>-2652.780000000028</v>
      </c>
      <c r="K10" s="60">
        <f t="shared" si="3"/>
        <v>-0.05999999999999872</v>
      </c>
    </row>
    <row r="11" spans="1:11" ht="19.5" customHeight="1">
      <c r="A11" s="11">
        <v>4</v>
      </c>
      <c r="B11" s="18" t="s">
        <v>43</v>
      </c>
      <c r="C11" s="41">
        <f>'Динамика поступлений 01.01.2020'!G11</f>
        <v>823009</v>
      </c>
      <c r="D11" s="40">
        <f>'Динамика поступлений 01.01.2020'!C11</f>
        <v>137302.52</v>
      </c>
      <c r="E11" s="62">
        <f t="shared" si="0"/>
        <v>16.68</v>
      </c>
      <c r="F11" s="41">
        <f>'Динамика поступлений 01.01.2020'!H11</f>
        <v>964717</v>
      </c>
      <c r="G11" s="40">
        <f>'Динамика поступлений 01.01.2020'!D11</f>
        <v>153320.65</v>
      </c>
      <c r="H11" s="62">
        <f t="shared" si="1"/>
        <v>15.89</v>
      </c>
      <c r="I11" s="58">
        <f t="shared" si="2"/>
        <v>141708</v>
      </c>
      <c r="J11" s="58">
        <f t="shared" si="3"/>
        <v>16018.130000000005</v>
      </c>
      <c r="K11" s="60">
        <f t="shared" si="3"/>
        <v>-0.7899999999999991</v>
      </c>
    </row>
    <row r="12" spans="1:11" ht="19.5" customHeight="1">
      <c r="A12" s="11">
        <v>5</v>
      </c>
      <c r="B12" s="14" t="s">
        <v>44</v>
      </c>
      <c r="C12" s="41">
        <f>'Динамика поступлений 01.01.2020'!G12</f>
        <v>615797</v>
      </c>
      <c r="D12" s="40">
        <f>'Динамика поступлений 01.01.2020'!C12</f>
        <v>94285.37</v>
      </c>
      <c r="E12" s="62">
        <f t="shared" si="0"/>
        <v>15.31</v>
      </c>
      <c r="F12" s="41">
        <f>'Динамика поступлений 01.01.2020'!H12</f>
        <v>686321</v>
      </c>
      <c r="G12" s="40">
        <f>'Динамика поступлений 01.01.2020'!D12</f>
        <v>111230.15</v>
      </c>
      <c r="H12" s="62">
        <f t="shared" si="1"/>
        <v>16.21</v>
      </c>
      <c r="I12" s="58">
        <f t="shared" si="2"/>
        <v>70524</v>
      </c>
      <c r="J12" s="58">
        <f t="shared" si="3"/>
        <v>16944.78</v>
      </c>
      <c r="K12" s="60">
        <f t="shared" si="3"/>
        <v>0.9000000000000004</v>
      </c>
    </row>
    <row r="13" spans="1:11" ht="19.5" customHeight="1">
      <c r="A13" s="11">
        <v>6</v>
      </c>
      <c r="B13" s="12" t="s">
        <v>45</v>
      </c>
      <c r="C13" s="41">
        <f>'Динамика поступлений 01.01.2020'!G13</f>
        <v>1223734</v>
      </c>
      <c r="D13" s="40">
        <f>'Динамика поступлений 01.01.2020'!C13</f>
        <v>176056.9</v>
      </c>
      <c r="E13" s="62">
        <f t="shared" si="0"/>
        <v>14.39</v>
      </c>
      <c r="F13" s="41">
        <f>'Динамика поступлений 01.01.2020'!H13</f>
        <v>1297536</v>
      </c>
      <c r="G13" s="40">
        <f>'Динамика поступлений 01.01.2020'!D13</f>
        <v>183950.82</v>
      </c>
      <c r="H13" s="62">
        <f t="shared" si="1"/>
        <v>14.18</v>
      </c>
      <c r="I13" s="58">
        <f t="shared" si="2"/>
        <v>73802</v>
      </c>
      <c r="J13" s="58">
        <f t="shared" si="3"/>
        <v>7893.920000000013</v>
      </c>
      <c r="K13" s="60">
        <f t="shared" si="3"/>
        <v>-0.21000000000000085</v>
      </c>
    </row>
    <row r="14" spans="1:11" ht="19.5" customHeight="1">
      <c r="A14" s="11">
        <v>7</v>
      </c>
      <c r="B14" s="12" t="s">
        <v>7</v>
      </c>
      <c r="C14" s="41">
        <f>'Динамика поступлений 01.01.2020'!G14</f>
        <v>727527</v>
      </c>
      <c r="D14" s="40">
        <f>'Динамика поступлений 01.01.2020'!C14</f>
        <v>117421.71</v>
      </c>
      <c r="E14" s="62">
        <f t="shared" si="0"/>
        <v>16.14</v>
      </c>
      <c r="F14" s="41">
        <f>'Динамика поступлений 01.01.2020'!H14</f>
        <v>786480</v>
      </c>
      <c r="G14" s="40">
        <f>'Динамика поступлений 01.01.2020'!D14</f>
        <v>135249.76</v>
      </c>
      <c r="H14" s="62">
        <f t="shared" si="1"/>
        <v>17.2</v>
      </c>
      <c r="I14" s="58">
        <f t="shared" si="2"/>
        <v>58953</v>
      </c>
      <c r="J14" s="58">
        <f t="shared" si="3"/>
        <v>17828.050000000003</v>
      </c>
      <c r="K14" s="60">
        <f t="shared" si="3"/>
        <v>1.0599999999999987</v>
      </c>
    </row>
    <row r="15" spans="1:11" ht="19.5" customHeight="1">
      <c r="A15" s="11">
        <v>8</v>
      </c>
      <c r="B15" s="12" t="s">
        <v>8</v>
      </c>
      <c r="C15" s="41">
        <f>'Динамика поступлений 01.01.2020'!G15</f>
        <v>3241588</v>
      </c>
      <c r="D15" s="40">
        <f>'Динамика поступлений 01.01.2020'!C15</f>
        <v>690522.33</v>
      </c>
      <c r="E15" s="62">
        <f t="shared" si="0"/>
        <v>21.3</v>
      </c>
      <c r="F15" s="41">
        <f>'Динамика поступлений 01.01.2020'!H15</f>
        <v>3474998</v>
      </c>
      <c r="G15" s="40">
        <f>'Динамика поступлений 01.01.2020'!D15</f>
        <v>744223.04</v>
      </c>
      <c r="H15" s="62">
        <f t="shared" si="1"/>
        <v>21.42</v>
      </c>
      <c r="I15" s="58">
        <f t="shared" si="2"/>
        <v>233410</v>
      </c>
      <c r="J15" s="58">
        <f t="shared" si="3"/>
        <v>53700.71000000008</v>
      </c>
      <c r="K15" s="60">
        <f t="shared" si="3"/>
        <v>0.120000000000001</v>
      </c>
    </row>
    <row r="16" spans="1:11" ht="19.5" customHeight="1">
      <c r="A16" s="11">
        <v>9</v>
      </c>
      <c r="B16" s="12" t="s">
        <v>9</v>
      </c>
      <c r="C16" s="41">
        <f>'Динамика поступлений 01.01.2020'!G16</f>
        <v>3499088</v>
      </c>
      <c r="D16" s="40">
        <f>'Динамика поступлений 01.01.2020'!C16</f>
        <v>464896.41</v>
      </c>
      <c r="E16" s="62">
        <f t="shared" si="0"/>
        <v>13.29</v>
      </c>
      <c r="F16" s="41">
        <f>'Динамика поступлений 01.01.2020'!H16</f>
        <v>3941512</v>
      </c>
      <c r="G16" s="40">
        <f>'Динамика поступлений 01.01.2020'!D16</f>
        <v>512527.52</v>
      </c>
      <c r="H16" s="62">
        <f t="shared" si="1"/>
        <v>13</v>
      </c>
      <c r="I16" s="58">
        <f t="shared" si="2"/>
        <v>442424</v>
      </c>
      <c r="J16" s="58">
        <f t="shared" si="3"/>
        <v>47631.110000000044</v>
      </c>
      <c r="K16" s="60">
        <f t="shared" si="3"/>
        <v>-0.28999999999999915</v>
      </c>
    </row>
    <row r="17" spans="1:11" ht="19.5" customHeight="1">
      <c r="A17" s="11">
        <v>10</v>
      </c>
      <c r="B17" s="12" t="s">
        <v>10</v>
      </c>
      <c r="C17" s="41">
        <f>'Динамика поступлений 01.01.2020'!G17</f>
        <v>182890</v>
      </c>
      <c r="D17" s="40">
        <f>'Динамика поступлений 01.01.2020'!C17</f>
        <v>32751.78</v>
      </c>
      <c r="E17" s="62">
        <f t="shared" si="0"/>
        <v>17.91</v>
      </c>
      <c r="F17" s="41">
        <f>'Динамика поступлений 01.01.2020'!H17</f>
        <v>214784</v>
      </c>
      <c r="G17" s="40">
        <f>'Динамика поступлений 01.01.2020'!D17</f>
        <v>33436.02</v>
      </c>
      <c r="H17" s="62">
        <f t="shared" si="1"/>
        <v>15.57</v>
      </c>
      <c r="I17" s="58">
        <f>ROUND(F17-C17,0)</f>
        <v>31894</v>
      </c>
      <c r="J17" s="58">
        <f t="shared" si="3"/>
        <v>684.239999999998</v>
      </c>
      <c r="K17" s="60">
        <f t="shared" si="3"/>
        <v>-2.34</v>
      </c>
    </row>
    <row r="18" spans="1:11" ht="19.5" customHeight="1">
      <c r="A18" s="11">
        <v>11</v>
      </c>
      <c r="B18" s="12" t="s">
        <v>11</v>
      </c>
      <c r="C18" s="41">
        <f>'Динамика поступлений 01.01.2020'!G18</f>
        <v>612037</v>
      </c>
      <c r="D18" s="40">
        <f>'Динамика поступлений 01.01.2020'!C18</f>
        <v>164007.72</v>
      </c>
      <c r="E18" s="62">
        <f t="shared" si="0"/>
        <v>26.8</v>
      </c>
      <c r="F18" s="41">
        <f>'Динамика поступлений 01.01.2020'!H18</f>
        <v>708484</v>
      </c>
      <c r="G18" s="40">
        <f>'Динамика поступлений 01.01.2020'!D18</f>
        <v>179657.43</v>
      </c>
      <c r="H18" s="62">
        <f t="shared" si="1"/>
        <v>25.36</v>
      </c>
      <c r="I18" s="58">
        <f t="shared" si="2"/>
        <v>96447</v>
      </c>
      <c r="J18" s="58">
        <f t="shared" si="3"/>
        <v>15649.709999999992</v>
      </c>
      <c r="K18" s="60">
        <f t="shared" si="3"/>
        <v>-1.4400000000000013</v>
      </c>
    </row>
    <row r="19" spans="1:11" ht="19.5" customHeight="1">
      <c r="A19" s="11">
        <v>12</v>
      </c>
      <c r="B19" s="12" t="s">
        <v>12</v>
      </c>
      <c r="C19" s="41">
        <f>'Динамика поступлений 01.01.2020'!G19</f>
        <v>2046588</v>
      </c>
      <c r="D19" s="40">
        <f>'Динамика поступлений 01.01.2020'!C19</f>
        <v>356689.61</v>
      </c>
      <c r="E19" s="62">
        <f t="shared" si="0"/>
        <v>17.43</v>
      </c>
      <c r="F19" s="41">
        <f>'Динамика поступлений 01.01.2020'!H19</f>
        <v>2269258</v>
      </c>
      <c r="G19" s="40">
        <f>'Динамика поступлений 01.01.2020'!D19</f>
        <v>381045.07</v>
      </c>
      <c r="H19" s="62">
        <f t="shared" si="1"/>
        <v>16.79</v>
      </c>
      <c r="I19" s="58">
        <f t="shared" si="2"/>
        <v>222670</v>
      </c>
      <c r="J19" s="58">
        <f t="shared" si="3"/>
        <v>24355.46000000002</v>
      </c>
      <c r="K19" s="60">
        <f t="shared" si="3"/>
        <v>-0.6400000000000006</v>
      </c>
    </row>
    <row r="20" spans="1:11" ht="19.5" customHeight="1">
      <c r="A20" s="11">
        <v>13</v>
      </c>
      <c r="B20" s="12" t="s">
        <v>13</v>
      </c>
      <c r="C20" s="41">
        <f>'Динамика поступлений 01.01.2020'!G20</f>
        <v>268413</v>
      </c>
      <c r="D20" s="40">
        <f>'Динамика поступлений 01.01.2020'!C20</f>
        <v>51188.03</v>
      </c>
      <c r="E20" s="62">
        <f t="shared" si="0"/>
        <v>19.07</v>
      </c>
      <c r="F20" s="41">
        <f>'Динамика поступлений 01.01.2020'!H20</f>
        <v>363229</v>
      </c>
      <c r="G20" s="40">
        <f>'Динамика поступлений 01.01.2020'!D20</f>
        <v>61746.6</v>
      </c>
      <c r="H20" s="62">
        <f t="shared" si="1"/>
        <v>17</v>
      </c>
      <c r="I20" s="58">
        <f t="shared" si="2"/>
        <v>94816</v>
      </c>
      <c r="J20" s="58">
        <f t="shared" si="3"/>
        <v>10558.57</v>
      </c>
      <c r="K20" s="60">
        <f t="shared" si="3"/>
        <v>-2.0700000000000003</v>
      </c>
    </row>
    <row r="21" spans="1:11" ht="19.5" customHeight="1">
      <c r="A21" s="11">
        <v>14</v>
      </c>
      <c r="B21" s="12" t="s">
        <v>14</v>
      </c>
      <c r="C21" s="41">
        <f>'Динамика поступлений 01.01.2020'!G21</f>
        <v>1557994</v>
      </c>
      <c r="D21" s="40">
        <f>'Динамика поступлений 01.01.2020'!C21</f>
        <v>312931.56</v>
      </c>
      <c r="E21" s="62">
        <f t="shared" si="0"/>
        <v>20.09</v>
      </c>
      <c r="F21" s="41">
        <f>'Динамика поступлений 01.01.2020'!H21</f>
        <v>1695366</v>
      </c>
      <c r="G21" s="40">
        <f>'Динамика поступлений 01.01.2020'!D21</f>
        <v>333181.8</v>
      </c>
      <c r="H21" s="62">
        <f t="shared" si="1"/>
        <v>19.65</v>
      </c>
      <c r="I21" s="58">
        <f t="shared" si="2"/>
        <v>137372</v>
      </c>
      <c r="J21" s="58">
        <f t="shared" si="3"/>
        <v>20250.23999999999</v>
      </c>
      <c r="K21" s="60">
        <f t="shared" si="3"/>
        <v>-0.4400000000000013</v>
      </c>
    </row>
    <row r="22" spans="1:11" ht="19.5" customHeight="1">
      <c r="A22" s="11">
        <v>15</v>
      </c>
      <c r="B22" s="12" t="s">
        <v>15</v>
      </c>
      <c r="C22" s="41">
        <f>'Динамика поступлений 01.01.2020'!G22</f>
        <v>315922</v>
      </c>
      <c r="D22" s="40">
        <f>'Динамика поступлений 01.01.2020'!C22</f>
        <v>63823.49</v>
      </c>
      <c r="E22" s="62">
        <f t="shared" si="0"/>
        <v>20.2</v>
      </c>
      <c r="F22" s="41">
        <f>'Динамика поступлений 01.01.2020'!H22</f>
        <v>342645</v>
      </c>
      <c r="G22" s="40">
        <f>'Динамика поступлений 01.01.2020'!D22</f>
        <v>64961.9</v>
      </c>
      <c r="H22" s="62">
        <f t="shared" si="1"/>
        <v>18.96</v>
      </c>
      <c r="I22" s="58">
        <f t="shared" si="2"/>
        <v>26723</v>
      </c>
      <c r="J22" s="58">
        <f t="shared" si="3"/>
        <v>1138.4100000000035</v>
      </c>
      <c r="K22" s="60">
        <f t="shared" si="3"/>
        <v>-1.2399999999999984</v>
      </c>
    </row>
    <row r="23" spans="1:11" ht="19.5" customHeight="1">
      <c r="A23" s="11">
        <v>16</v>
      </c>
      <c r="B23" s="12" t="s">
        <v>16</v>
      </c>
      <c r="C23" s="41">
        <f>'Динамика поступлений 01.01.2020'!G23</f>
        <v>2021045</v>
      </c>
      <c r="D23" s="40">
        <f>'Динамика поступлений 01.01.2020'!C23</f>
        <v>298287.43</v>
      </c>
      <c r="E23" s="62">
        <f t="shared" si="0"/>
        <v>14.76</v>
      </c>
      <c r="F23" s="41">
        <f>'Динамика поступлений 01.01.2020'!H23</f>
        <v>2150652</v>
      </c>
      <c r="G23" s="40">
        <f>'Динамика поступлений 01.01.2020'!D23</f>
        <v>314342.04</v>
      </c>
      <c r="H23" s="62">
        <f t="shared" si="1"/>
        <v>14.62</v>
      </c>
      <c r="I23" s="58">
        <f t="shared" si="2"/>
        <v>129607</v>
      </c>
      <c r="J23" s="58">
        <f t="shared" si="3"/>
        <v>16054.609999999986</v>
      </c>
      <c r="K23" s="60">
        <f t="shared" si="3"/>
        <v>-0.14000000000000057</v>
      </c>
    </row>
    <row r="24" spans="1:11" ht="19.5" customHeight="1">
      <c r="A24" s="11">
        <v>17</v>
      </c>
      <c r="B24" s="12" t="s">
        <v>17</v>
      </c>
      <c r="C24" s="41">
        <f>'Динамика поступлений 01.01.2020'!G24</f>
        <v>393397</v>
      </c>
      <c r="D24" s="40">
        <f>'Динамика поступлений 01.01.2020'!C24</f>
        <v>65408.01</v>
      </c>
      <c r="E24" s="62">
        <f t="shared" si="0"/>
        <v>16.63</v>
      </c>
      <c r="F24" s="41">
        <f>'Динамика поступлений 01.01.2020'!H24</f>
        <v>434196</v>
      </c>
      <c r="G24" s="40">
        <f>'Динамика поступлений 01.01.2020'!D24</f>
        <v>70228.69</v>
      </c>
      <c r="H24" s="62">
        <f t="shared" si="1"/>
        <v>16.17</v>
      </c>
      <c r="I24" s="58">
        <f t="shared" si="2"/>
        <v>40799</v>
      </c>
      <c r="J24" s="58">
        <f t="shared" si="3"/>
        <v>4820.68</v>
      </c>
      <c r="K24" s="60">
        <f t="shared" si="3"/>
        <v>-0.4599999999999973</v>
      </c>
    </row>
    <row r="25" spans="1:11" ht="19.5" customHeight="1">
      <c r="A25" s="11">
        <v>18</v>
      </c>
      <c r="B25" s="12" t="s">
        <v>18</v>
      </c>
      <c r="C25" s="41">
        <f>'Динамика поступлений 01.01.2020'!G25</f>
        <v>1002532</v>
      </c>
      <c r="D25" s="40">
        <f>'Динамика поступлений 01.01.2020'!C25</f>
        <v>172130.18</v>
      </c>
      <c r="E25" s="62">
        <f t="shared" si="0"/>
        <v>17.17</v>
      </c>
      <c r="F25" s="41">
        <f>'Динамика поступлений 01.01.2020'!H25</f>
        <v>1087010</v>
      </c>
      <c r="G25" s="40">
        <f>'Динамика поступлений 01.01.2020'!D25</f>
        <v>172778.46</v>
      </c>
      <c r="H25" s="62">
        <f t="shared" si="1"/>
        <v>15.89</v>
      </c>
      <c r="I25" s="58">
        <f t="shared" si="2"/>
        <v>84478</v>
      </c>
      <c r="J25" s="58">
        <f t="shared" si="3"/>
        <v>648.2799999999988</v>
      </c>
      <c r="K25" s="60">
        <f t="shared" si="3"/>
        <v>-1.2800000000000011</v>
      </c>
    </row>
    <row r="26" spans="1:11" ht="19.5" customHeight="1">
      <c r="A26" s="11">
        <v>19</v>
      </c>
      <c r="B26" s="12" t="s">
        <v>19</v>
      </c>
      <c r="C26" s="41">
        <f>'Динамика поступлений 01.01.2020'!G26</f>
        <v>568861</v>
      </c>
      <c r="D26" s="40">
        <f>'Динамика поступлений 01.01.2020'!C26</f>
        <v>76256.5</v>
      </c>
      <c r="E26" s="62">
        <f t="shared" si="0"/>
        <v>13.41</v>
      </c>
      <c r="F26" s="41">
        <f>'Динамика поступлений 01.01.2020'!H26</f>
        <v>663004</v>
      </c>
      <c r="G26" s="40">
        <f>'Динамика поступлений 01.01.2020'!D26</f>
        <v>94259.64</v>
      </c>
      <c r="H26" s="62">
        <f t="shared" si="1"/>
        <v>14.22</v>
      </c>
      <c r="I26" s="58">
        <f t="shared" si="2"/>
        <v>94143</v>
      </c>
      <c r="J26" s="58">
        <f t="shared" si="3"/>
        <v>18003.14</v>
      </c>
      <c r="K26" s="60">
        <f t="shared" si="3"/>
        <v>0.8100000000000005</v>
      </c>
    </row>
    <row r="27" spans="1:11" ht="19.5" customHeight="1">
      <c r="A27" s="11">
        <v>20</v>
      </c>
      <c r="B27" s="12" t="s">
        <v>20</v>
      </c>
      <c r="C27" s="41">
        <f>'Динамика поступлений 01.01.2020'!G27</f>
        <v>625341</v>
      </c>
      <c r="D27" s="40">
        <f>'Динамика поступлений 01.01.2020'!C27</f>
        <v>93624.13</v>
      </c>
      <c r="E27" s="62">
        <f t="shared" si="0"/>
        <v>14.97</v>
      </c>
      <c r="F27" s="41">
        <f>'Динамика поступлений 01.01.2020'!H27</f>
        <v>689180</v>
      </c>
      <c r="G27" s="40">
        <f>'Динамика поступлений 01.01.2020'!D27</f>
        <v>105467.01</v>
      </c>
      <c r="H27" s="62">
        <f t="shared" si="1"/>
        <v>15.3</v>
      </c>
      <c r="I27" s="58">
        <f t="shared" si="2"/>
        <v>63839</v>
      </c>
      <c r="J27" s="58">
        <f t="shared" si="3"/>
        <v>11842.87999999999</v>
      </c>
      <c r="K27" s="60">
        <f t="shared" si="3"/>
        <v>0.33000000000000007</v>
      </c>
    </row>
    <row r="28" spans="1:11" ht="19.5" customHeight="1">
      <c r="A28" s="11">
        <v>21</v>
      </c>
      <c r="B28" s="12" t="s">
        <v>21</v>
      </c>
      <c r="C28" s="41">
        <f>'Динамика поступлений 01.01.2020'!G28</f>
        <v>271586</v>
      </c>
      <c r="D28" s="40">
        <f>'Динамика поступлений 01.01.2020'!C28</f>
        <v>46592.03</v>
      </c>
      <c r="E28" s="62">
        <f t="shared" si="0"/>
        <v>17.16</v>
      </c>
      <c r="F28" s="41">
        <f>'Динамика поступлений 01.01.2020'!H28</f>
        <v>293529</v>
      </c>
      <c r="G28" s="40">
        <f>'Динамика поступлений 01.01.2020'!D28</f>
        <v>49390.85</v>
      </c>
      <c r="H28" s="62">
        <f t="shared" si="1"/>
        <v>16.83</v>
      </c>
      <c r="I28" s="58">
        <f t="shared" si="2"/>
        <v>21943</v>
      </c>
      <c r="J28" s="58">
        <f t="shared" si="3"/>
        <v>2798.8199999999997</v>
      </c>
      <c r="K28" s="60">
        <f t="shared" si="3"/>
        <v>-0.33000000000000185</v>
      </c>
    </row>
    <row r="29" spans="1:11" ht="19.5" customHeight="1">
      <c r="A29" s="11">
        <v>2</v>
      </c>
      <c r="B29" s="12" t="s">
        <v>22</v>
      </c>
      <c r="C29" s="41">
        <f>'Динамика поступлений 01.01.2020'!G29</f>
        <v>375652</v>
      </c>
      <c r="D29" s="40">
        <f>'Динамика поступлений 01.01.2020'!C29</f>
        <v>68657.62</v>
      </c>
      <c r="E29" s="62">
        <f t="shared" si="0"/>
        <v>18.28</v>
      </c>
      <c r="F29" s="41">
        <f>'Динамика поступлений 01.01.2020'!H29</f>
        <v>412775</v>
      </c>
      <c r="G29" s="40">
        <f>'Динамика поступлений 01.01.2020'!D29</f>
        <v>77684.92</v>
      </c>
      <c r="H29" s="62">
        <f t="shared" si="1"/>
        <v>18.82</v>
      </c>
      <c r="I29" s="58">
        <f t="shared" si="2"/>
        <v>37123</v>
      </c>
      <c r="J29" s="58">
        <f t="shared" si="3"/>
        <v>9027.300000000003</v>
      </c>
      <c r="K29" s="60">
        <f t="shared" si="3"/>
        <v>0.5399999999999991</v>
      </c>
    </row>
    <row r="30" spans="1:11" ht="19.5" customHeight="1">
      <c r="A30" s="11">
        <v>23</v>
      </c>
      <c r="B30" s="12" t="s">
        <v>23</v>
      </c>
      <c r="C30" s="41">
        <f>'Динамика поступлений 01.01.2020'!G30</f>
        <v>660056</v>
      </c>
      <c r="D30" s="40">
        <f>'Динамика поступлений 01.01.2020'!C30</f>
        <v>138338.03</v>
      </c>
      <c r="E30" s="62">
        <f t="shared" si="0"/>
        <v>20.96</v>
      </c>
      <c r="F30" s="41">
        <f>'Динамика поступлений 01.01.2020'!H30</f>
        <v>751798</v>
      </c>
      <c r="G30" s="40">
        <f>'Динамика поступлений 01.01.2020'!D30</f>
        <v>157584.97</v>
      </c>
      <c r="H30" s="62">
        <f t="shared" si="1"/>
        <v>20.96</v>
      </c>
      <c r="I30" s="58">
        <f t="shared" si="2"/>
        <v>91742</v>
      </c>
      <c r="J30" s="58">
        <f t="shared" si="3"/>
        <v>19246.940000000002</v>
      </c>
      <c r="K30" s="60">
        <f t="shared" si="3"/>
        <v>0</v>
      </c>
    </row>
    <row r="31" spans="1:11" ht="19.5" customHeight="1">
      <c r="A31" s="11">
        <v>24</v>
      </c>
      <c r="B31" s="12" t="s">
        <v>24</v>
      </c>
      <c r="C31" s="41">
        <f>'Динамика поступлений 01.01.2020'!G31</f>
        <v>183824</v>
      </c>
      <c r="D31" s="40">
        <f>'Динамика поступлений 01.01.2020'!C31</f>
        <v>36405.11</v>
      </c>
      <c r="E31" s="62">
        <f t="shared" si="0"/>
        <v>19.8</v>
      </c>
      <c r="F31" s="41">
        <f>'Динамика поступлений 01.01.2020'!H31</f>
        <v>188590</v>
      </c>
      <c r="G31" s="40">
        <f>'Динамика поступлений 01.01.2020'!D31</f>
        <v>38703.59</v>
      </c>
      <c r="H31" s="62">
        <f t="shared" si="1"/>
        <v>20.52</v>
      </c>
      <c r="I31" s="58">
        <f t="shared" si="2"/>
        <v>4766</v>
      </c>
      <c r="J31" s="58">
        <f t="shared" si="3"/>
        <v>2298.479999999996</v>
      </c>
      <c r="K31" s="60">
        <f t="shared" si="3"/>
        <v>0.7199999999999989</v>
      </c>
    </row>
    <row r="32" spans="1:11" ht="19.5" customHeight="1">
      <c r="A32" s="11">
        <v>25</v>
      </c>
      <c r="B32" s="12" t="s">
        <v>25</v>
      </c>
      <c r="C32" s="41">
        <f>'Динамика поступлений 01.01.2020'!G32</f>
        <v>826800</v>
      </c>
      <c r="D32" s="40">
        <f>'Динамика поступлений 01.01.2020'!C32</f>
        <v>160857.33</v>
      </c>
      <c r="E32" s="62">
        <f t="shared" si="0"/>
        <v>19.46</v>
      </c>
      <c r="F32" s="41">
        <f>'Динамика поступлений 01.01.2020'!H32</f>
        <v>991465</v>
      </c>
      <c r="G32" s="40">
        <f>'Динамика поступлений 01.01.2020'!D32</f>
        <v>184796.72</v>
      </c>
      <c r="H32" s="62">
        <f t="shared" si="1"/>
        <v>18.64</v>
      </c>
      <c r="I32" s="58">
        <f t="shared" si="2"/>
        <v>164665</v>
      </c>
      <c r="J32" s="58">
        <f t="shared" si="3"/>
        <v>23939.390000000014</v>
      </c>
      <c r="K32" s="60">
        <f t="shared" si="3"/>
        <v>-0.8200000000000003</v>
      </c>
    </row>
    <row r="33" spans="1:11" ht="19.5" customHeight="1">
      <c r="A33" s="11">
        <v>26</v>
      </c>
      <c r="B33" s="12" t="s">
        <v>26</v>
      </c>
      <c r="C33" s="41">
        <f>'Динамика поступлений 01.01.2020'!G33</f>
        <v>1659133</v>
      </c>
      <c r="D33" s="40">
        <f>'Динамика поступлений 01.01.2020'!C33</f>
        <v>335416.4</v>
      </c>
      <c r="E33" s="62">
        <f t="shared" si="0"/>
        <v>20.22</v>
      </c>
      <c r="F33" s="41">
        <f>'Динамика поступлений 01.01.2020'!H33</f>
        <v>1601609</v>
      </c>
      <c r="G33" s="40">
        <f>'Динамика поступлений 01.01.2020'!D33</f>
        <v>291119.98</v>
      </c>
      <c r="H33" s="62">
        <f t="shared" si="1"/>
        <v>18.18</v>
      </c>
      <c r="I33" s="58">
        <f t="shared" si="2"/>
        <v>-57524</v>
      </c>
      <c r="J33" s="58">
        <f t="shared" si="3"/>
        <v>-44296.42000000004</v>
      </c>
      <c r="K33" s="60">
        <f t="shared" si="3"/>
        <v>-2.039999999999999</v>
      </c>
    </row>
    <row r="34" spans="1:11" ht="19.5" customHeight="1">
      <c r="A34" s="11">
        <v>27</v>
      </c>
      <c r="B34" s="12" t="s">
        <v>27</v>
      </c>
      <c r="C34" s="41">
        <f>'Динамика поступлений 01.01.2020'!G34</f>
        <v>327518</v>
      </c>
      <c r="D34" s="40">
        <f>'Динамика поступлений 01.01.2020'!C34</f>
        <v>51369.34</v>
      </c>
      <c r="E34" s="62">
        <f t="shared" si="0"/>
        <v>15.68</v>
      </c>
      <c r="F34" s="41">
        <f>'Динамика поступлений 01.01.2020'!H34</f>
        <v>348464</v>
      </c>
      <c r="G34" s="40">
        <f>'Динамика поступлений 01.01.2020'!D34</f>
        <v>53280.91</v>
      </c>
      <c r="H34" s="62">
        <f t="shared" si="1"/>
        <v>15.29</v>
      </c>
      <c r="I34" s="58">
        <f t="shared" si="2"/>
        <v>20946</v>
      </c>
      <c r="J34" s="58">
        <f t="shared" si="3"/>
        <v>1911.570000000007</v>
      </c>
      <c r="K34" s="60">
        <f t="shared" si="3"/>
        <v>-0.39000000000000057</v>
      </c>
    </row>
    <row r="35" spans="1:11" ht="19.5" customHeight="1">
      <c r="A35" s="11">
        <v>28</v>
      </c>
      <c r="B35" s="12" t="s">
        <v>28</v>
      </c>
      <c r="C35" s="41">
        <f>'Динамика поступлений 01.01.2020'!G35</f>
        <v>888500</v>
      </c>
      <c r="D35" s="40">
        <f>'Динамика поступлений 01.01.2020'!C35</f>
        <v>134411.04</v>
      </c>
      <c r="E35" s="62">
        <f t="shared" si="0"/>
        <v>15.13</v>
      </c>
      <c r="F35" s="41">
        <f>'Динамика поступлений 01.01.2020'!H35</f>
        <v>969453</v>
      </c>
      <c r="G35" s="40">
        <f>'Динамика поступлений 01.01.2020'!D35</f>
        <v>149848.81</v>
      </c>
      <c r="H35" s="62">
        <f t="shared" si="1"/>
        <v>15.46</v>
      </c>
      <c r="I35" s="58">
        <f t="shared" si="2"/>
        <v>80953</v>
      </c>
      <c r="J35" s="58">
        <f t="shared" si="3"/>
        <v>15437.76999999999</v>
      </c>
      <c r="K35" s="60">
        <f t="shared" si="3"/>
        <v>0.33000000000000007</v>
      </c>
    </row>
    <row r="36" spans="1:11" ht="19.5" customHeight="1">
      <c r="A36" s="11">
        <v>29</v>
      </c>
      <c r="B36" s="12" t="s">
        <v>29</v>
      </c>
      <c r="C36" s="41">
        <f>'Динамика поступлений 01.01.2020'!G36</f>
        <v>502688</v>
      </c>
      <c r="D36" s="40">
        <f>'Динамика поступлений 01.01.2020'!C36</f>
        <v>131267.11</v>
      </c>
      <c r="E36" s="62">
        <f t="shared" si="0"/>
        <v>26.11</v>
      </c>
      <c r="F36" s="41">
        <f>'Динамика поступлений 01.01.2020'!H36</f>
        <v>522762</v>
      </c>
      <c r="G36" s="40">
        <f>'Динамика поступлений 01.01.2020'!D36</f>
        <v>132032.63</v>
      </c>
      <c r="H36" s="62">
        <f t="shared" si="1"/>
        <v>25.26</v>
      </c>
      <c r="I36" s="58">
        <f t="shared" si="2"/>
        <v>20074</v>
      </c>
      <c r="J36" s="58">
        <f t="shared" si="3"/>
        <v>765.5200000000186</v>
      </c>
      <c r="K36" s="60">
        <f t="shared" si="3"/>
        <v>-0.8499999999999979</v>
      </c>
    </row>
    <row r="37" spans="1:11" ht="19.5" customHeight="1">
      <c r="A37" s="11">
        <v>30</v>
      </c>
      <c r="B37" s="12" t="s">
        <v>30</v>
      </c>
      <c r="C37" s="41">
        <f>'Динамика поступлений 01.01.2020'!G37</f>
        <v>500067</v>
      </c>
      <c r="D37" s="40">
        <f>'Динамика поступлений 01.01.2020'!C37</f>
        <v>90754.56</v>
      </c>
      <c r="E37" s="62">
        <f t="shared" si="0"/>
        <v>18.15</v>
      </c>
      <c r="F37" s="41">
        <f>'Динамика поступлений 01.01.2020'!H37</f>
        <v>543141</v>
      </c>
      <c r="G37" s="40">
        <f>'Динамика поступлений 01.01.2020'!D37</f>
        <v>98525.35</v>
      </c>
      <c r="H37" s="62">
        <f t="shared" si="1"/>
        <v>18.14</v>
      </c>
      <c r="I37" s="58">
        <f t="shared" si="2"/>
        <v>43074</v>
      </c>
      <c r="J37" s="58">
        <f t="shared" si="3"/>
        <v>7770.790000000008</v>
      </c>
      <c r="K37" s="60">
        <f t="shared" si="3"/>
        <v>-0.00999999999999801</v>
      </c>
    </row>
    <row r="38" spans="1:11" ht="19.5" customHeight="1">
      <c r="A38" s="11">
        <v>31</v>
      </c>
      <c r="B38" s="12" t="s">
        <v>31</v>
      </c>
      <c r="C38" s="41">
        <f>'Динамика поступлений 01.01.2020'!G38</f>
        <v>1132517</v>
      </c>
      <c r="D38" s="40">
        <f>'Динамика поступлений 01.01.2020'!C38</f>
        <v>165742.84</v>
      </c>
      <c r="E38" s="62">
        <f t="shared" si="0"/>
        <v>14.63</v>
      </c>
      <c r="F38" s="41">
        <f>'Динамика поступлений 01.01.2020'!H38</f>
        <v>1301449</v>
      </c>
      <c r="G38" s="40">
        <f>'Динамика поступлений 01.01.2020'!D38</f>
        <v>192276.57</v>
      </c>
      <c r="H38" s="62">
        <f t="shared" si="1"/>
        <v>14.77</v>
      </c>
      <c r="I38" s="58">
        <f t="shared" si="2"/>
        <v>168932</v>
      </c>
      <c r="J38" s="58">
        <f t="shared" si="3"/>
        <v>26533.73000000001</v>
      </c>
      <c r="K38" s="60">
        <f t="shared" si="3"/>
        <v>0.1399999999999988</v>
      </c>
    </row>
    <row r="39" spans="1:11" ht="19.5" customHeight="1">
      <c r="A39" s="11">
        <v>32</v>
      </c>
      <c r="B39" s="12" t="s">
        <v>32</v>
      </c>
      <c r="C39" s="41">
        <f>'Динамика поступлений 01.01.2020'!G39</f>
        <v>1621094</v>
      </c>
      <c r="D39" s="40">
        <f>'Динамика поступлений 01.01.2020'!C39</f>
        <v>240829.59</v>
      </c>
      <c r="E39" s="62">
        <f t="shared" si="0"/>
        <v>14.86</v>
      </c>
      <c r="F39" s="41">
        <f>'Динамика поступлений 01.01.2020'!H39</f>
        <v>1787146</v>
      </c>
      <c r="G39" s="40">
        <f>'Динамика поступлений 01.01.2020'!D39</f>
        <v>259913.66</v>
      </c>
      <c r="H39" s="62">
        <f t="shared" si="1"/>
        <v>14.54</v>
      </c>
      <c r="I39" s="58">
        <f t="shared" si="2"/>
        <v>166052</v>
      </c>
      <c r="J39" s="58">
        <f t="shared" si="3"/>
        <v>19084.070000000007</v>
      </c>
      <c r="K39" s="60">
        <f t="shared" si="3"/>
        <v>-0.3200000000000003</v>
      </c>
    </row>
    <row r="40" spans="1:11" ht="21.75" customHeight="1" thickBot="1">
      <c r="A40" s="11">
        <v>33</v>
      </c>
      <c r="B40" s="12" t="s">
        <v>33</v>
      </c>
      <c r="C40" s="41">
        <f>'Динамика поступлений 01.01.2020'!G40</f>
        <v>2243561</v>
      </c>
      <c r="D40" s="40">
        <f>'Динамика поступлений 01.01.2020'!C40</f>
        <v>340674.06</v>
      </c>
      <c r="E40" s="63">
        <f t="shared" si="0"/>
        <v>15.18</v>
      </c>
      <c r="F40" s="41">
        <f>'Динамика поступлений 01.01.2020'!H40</f>
        <v>2318665</v>
      </c>
      <c r="G40" s="40">
        <f>'Динамика поступлений 01.01.2020'!D40</f>
        <v>348649.7</v>
      </c>
      <c r="H40" s="63">
        <f t="shared" si="1"/>
        <v>15.04</v>
      </c>
      <c r="I40" s="59">
        <f t="shared" si="2"/>
        <v>75104</v>
      </c>
      <c r="J40" s="59">
        <f t="shared" si="3"/>
        <v>7975.640000000014</v>
      </c>
      <c r="K40" s="61">
        <f t="shared" si="3"/>
        <v>-0.14000000000000057</v>
      </c>
    </row>
    <row r="41" spans="1:11" ht="15.75" thickBot="1">
      <c r="A41" s="19"/>
      <c r="B41" s="20" t="s">
        <v>0</v>
      </c>
      <c r="C41" s="53">
        <f>SUM(C8:C40)</f>
        <v>82947270</v>
      </c>
      <c r="D41" s="53">
        <f>SUM(D8:D40)</f>
        <v>14515540.759999996</v>
      </c>
      <c r="E41" s="57">
        <f t="shared" si="0"/>
        <v>17.5</v>
      </c>
      <c r="F41" s="53">
        <f>SUM(F8:F40)</f>
        <v>89695204</v>
      </c>
      <c r="G41" s="53">
        <f>SUM(G8:G40)</f>
        <v>15698736.300000003</v>
      </c>
      <c r="H41" s="57">
        <f t="shared" si="1"/>
        <v>17.5</v>
      </c>
      <c r="I41" s="53">
        <f t="shared" si="2"/>
        <v>6747934</v>
      </c>
      <c r="J41" s="53">
        <f>G41-D41</f>
        <v>1183195.5400000066</v>
      </c>
      <c r="K41" s="57">
        <f t="shared" si="3"/>
        <v>0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Бабась А.А.</cp:lastModifiedBy>
  <cp:lastPrinted>2020-02-28T12:58:27Z</cp:lastPrinted>
  <dcterms:created xsi:type="dcterms:W3CDTF">2005-05-17T11:24:02Z</dcterms:created>
  <dcterms:modified xsi:type="dcterms:W3CDTF">2020-03-02T12:52:08Z</dcterms:modified>
  <cp:category/>
  <cp:version/>
  <cp:contentType/>
  <cp:contentStatus/>
</cp:coreProperties>
</file>