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40" windowHeight="8352" tabRatio="598" activeTab="0"/>
  </bookViews>
  <sheets>
    <sheet name="Динамика поступлений 01.03.2019" sheetId="1" r:id="rId1"/>
    <sheet name="Удельный вес 01.03.2019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<sst xmlns="http://schemas.openxmlformats.org/spreadsheetml/2006/main" count="98" uniqueCount="55">
  <si>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</si>
  <si>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</si>
  <si>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</si>
  <si>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</si>
  <si>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</si>
  <si>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</si>
  <si>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</si>
  <si>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</si>
  <si>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</si>
  <si>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</si>
  <si>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</si>
  <si>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</si>
  <si>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</si>
  <si>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</si>
  <si>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</si>
  <si>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</si>
  <si>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</si>
  <si>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</si>
  <si>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</si>
  <si>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</si>
  <si>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</si>
  <si>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</si>
  <si>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</si>
  <si>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</si>
  <si>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</si>
  <si>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</si>
  <si>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</si>
  <si>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</si>
  <si>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</si>
  <si>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</si>
  <si>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</si>
  <si>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</si>
  <si>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</si>
  <si>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</si>
  <si>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</si>
  <si>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</si>
  <si>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</si>
  <si>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</si>
  <si>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</si>
  <si>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</si>
  <si>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</si>
  <si>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</si>
  <si>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</si>
  <si>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</si>
  <si>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</si>
  <si>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</si>
  <si>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</si>
  <si>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01.03.2019 года </t>
  </si>
  <si>
    <t>по состоянию на 01.03.2018 года (по приказу 65Н)</t>
  </si>
  <si>
    <t>по состоянию на 01.03.2019 года (по приказу 65Н)</t>
  </si>
  <si>
    <t>по состоянию на 01.03.2018г.</t>
  </si>
  <si>
    <t>по состоянию на 01.03.2019г.</t>
  </si>
  <si>
    <t xml:space="preserve">По состоянию на 01.03.2018 года </t>
  </si>
  <si>
    <t xml:space="preserve">По состоянию на 01.03.2019 года 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</si>
  <si>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01.03.2019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</si>
</sst>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3" fontId="5" fillId="33" borderId="14" xfId="0" applyNumberFormat="1" applyFont="1" applyFill="1" applyBorder="1" applyAlignment="1">
      <alignment horizontal="center" vertical="top" shrinkToFit="1"/>
    </xf>
    <xf numFmtId="3" fontId="5" fillId="33" borderId="14" xfId="0" applyNumberFormat="1" applyFont="1" applyFill="1" applyBorder="1" applyAlignment="1">
      <alignment horizontal="center" vertical="top" shrinkToFit="1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60" zoomScalePageLayoutView="0" workbookViewId="0" topLeftCell="B7">
      <selection activeCell="I38" sqref="I38"/>
    </sheetView>
  </sheetViews>
  <sheetFormatPr defaultColWidth="9.00390625" defaultRowHeight="12.75"/>
  <cols>
    <col min="1" max="1" width="6.50390625" style="0" customWidth="1"/>
    <col min="2" max="2" width="21.125" style="0" customWidth="1"/>
    <col min="3" max="4" width="16.625" style="0" customWidth="1"/>
    <col min="5" max="5" width="13.875" style="0" customWidth="1"/>
    <col min="6" max="6" width="12.125" style="0" customWidth="1"/>
    <col min="7" max="7" width="14.00390625" style="0" customWidth="1"/>
    <col min="8" max="8" width="16.50390625" style="0" customWidth="1"/>
    <col min="9" max="9" width="13.125" style="0" customWidth="1"/>
    <col min="10" max="10" width="10.50390625" style="0" customWidth="1"/>
    <col min="11" max="12" width="9.125" style="0" hidden="1" customWidth="1"/>
    <col min="13" max="13" width="9.375" style="0" hidden="1" customWidth="1"/>
    <col min="14" max="14" width="0.12890625" style="0" customWidth="1"/>
    <col min="15" max="15" width="16.625" style="0" hidden="1" customWidth="1"/>
  </cols>
  <sheetData>
    <row r="1" spans="1:10" ht="12.75">
      <c r="A1" s="51" t="s">
        <v>47</v>
      </c>
      <c r="B1" s="51"/>
      <c r="C1" s="51"/>
      <c r="D1" s="51"/>
      <c r="E1" s="51"/>
      <c r="F1" s="51"/>
      <c r="G1" s="51"/>
      <c r="H1" s="51"/>
      <c r="I1" s="6"/>
      <c r="J1" s="6"/>
    </row>
    <row r="2" spans="1:10" ht="17.25" customHeight="1">
      <c r="A2" s="51"/>
      <c r="B2" s="51"/>
      <c r="C2" s="51"/>
      <c r="D2" s="51"/>
      <c r="E2" s="51"/>
      <c r="F2" s="51"/>
      <c r="G2" s="51"/>
      <c r="H2" s="51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2" t="s">
        <v>36</v>
      </c>
      <c r="J4" s="53"/>
    </row>
    <row r="5" spans="1:10" ht="30" customHeight="1" thickBot="1">
      <c r="A5" s="54" t="s">
        <v>37</v>
      </c>
      <c r="B5" s="54" t="s">
        <v>45</v>
      </c>
      <c r="C5" s="56" t="s">
        <v>39</v>
      </c>
      <c r="D5" s="57"/>
      <c r="E5" s="58" t="s">
        <v>34</v>
      </c>
      <c r="F5" s="60" t="s">
        <v>0</v>
      </c>
      <c r="G5" s="56" t="s">
        <v>35</v>
      </c>
      <c r="H5" s="57"/>
      <c r="I5" s="54" t="s">
        <v>34</v>
      </c>
      <c r="J5" s="62" t="s">
        <v>38</v>
      </c>
    </row>
    <row r="6" spans="1:10" ht="48" customHeight="1" thickBot="1">
      <c r="A6" s="55"/>
      <c r="B6" s="55"/>
      <c r="C6" s="7" t="s">
        <v>48</v>
      </c>
      <c r="D6" s="7" t="s">
        <v>49</v>
      </c>
      <c r="E6" s="59"/>
      <c r="F6" s="61"/>
      <c r="G6" s="7" t="s">
        <v>50</v>
      </c>
      <c r="H6" s="7" t="s">
        <v>51</v>
      </c>
      <c r="I6" s="55"/>
      <c r="J6" s="63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">
      <c r="A8" s="9">
        <v>1</v>
      </c>
      <c r="B8" s="10" t="s">
        <v>1</v>
      </c>
      <c r="C8" s="72">
        <v>1160747.36</v>
      </c>
      <c r="D8" s="11">
        <v>1228914.44</v>
      </c>
      <c r="E8" s="12">
        <f aca="true" t="shared" si="0" ref="E8:E41">D8-C8</f>
        <v>68167.07999999984</v>
      </c>
      <c r="F8" s="13">
        <f>ROUND(D8/C8*100,2)</f>
        <v>105.87</v>
      </c>
      <c r="G8" s="74">
        <v>7207621</v>
      </c>
      <c r="H8" s="14">
        <v>7720944</v>
      </c>
      <c r="I8" s="12">
        <f>H8-G8</f>
        <v>513323</v>
      </c>
      <c r="J8" s="15">
        <f>ROUND(H8/G8*100,2)</f>
        <v>107.12</v>
      </c>
      <c r="N8" s="1"/>
      <c r="O8" s="5"/>
    </row>
    <row r="9" spans="1:15" ht="15">
      <c r="A9" s="16">
        <v>2</v>
      </c>
      <c r="B9" s="17" t="s">
        <v>44</v>
      </c>
      <c r="C9" s="72">
        <v>52081.7</v>
      </c>
      <c r="D9" s="11">
        <v>50693.32</v>
      </c>
      <c r="E9" s="12">
        <f t="shared" si="0"/>
        <v>-1388.3799999999974</v>
      </c>
      <c r="F9" s="18">
        <f aca="true" t="shared" si="1" ref="F8:F41">ROUND(D9/C9*100,2)</f>
        <v>97.33</v>
      </c>
      <c r="G9" s="75">
        <v>319254</v>
      </c>
      <c r="H9" s="19">
        <v>357209</v>
      </c>
      <c r="I9" s="20">
        <f aca="true" t="shared" si="2" ref="I9:I41">H9-G9</f>
        <v>37955</v>
      </c>
      <c r="J9" s="71">
        <f aca="true" t="shared" si="3" ref="J9:J41">ROUND(H9/G9*100,2)</f>
        <v>111.89</v>
      </c>
      <c r="N9" s="1"/>
      <c r="O9" s="5"/>
    </row>
    <row r="10" spans="1:15" ht="15">
      <c r="A10" s="16">
        <v>3</v>
      </c>
      <c r="B10" s="17" t="s">
        <v>2</v>
      </c>
      <c r="C10" s="72">
        <v>69545.07</v>
      </c>
      <c r="D10" s="11">
        <v>76040.18</v>
      </c>
      <c r="E10" s="12">
        <f t="shared" si="0"/>
        <v>6495.109999999986</v>
      </c>
      <c r="F10" s="18">
        <f t="shared" si="1"/>
        <v>109.34</v>
      </c>
      <c r="G10" s="75">
        <v>434557</v>
      </c>
      <c r="H10" s="19">
        <v>490985</v>
      </c>
      <c r="I10" s="20">
        <f t="shared" si="2"/>
        <v>56428</v>
      </c>
      <c r="J10" s="21">
        <f t="shared" si="3"/>
        <v>112.99</v>
      </c>
      <c r="N10" s="1"/>
      <c r="O10" s="5"/>
    </row>
    <row r="11" spans="1:15" ht="15">
      <c r="A11" s="16">
        <v>4</v>
      </c>
      <c r="B11" s="17" t="s">
        <v>3</v>
      </c>
      <c r="C11" s="72">
        <v>50535.48</v>
      </c>
      <c r="D11" s="11">
        <v>40244.74</v>
      </c>
      <c r="E11" s="12">
        <f t="shared" si="0"/>
        <v>-10290.740000000005</v>
      </c>
      <c r="F11" s="18">
        <f t="shared" si="1"/>
        <v>79.64</v>
      </c>
      <c r="G11" s="75">
        <v>333979</v>
      </c>
      <c r="H11" s="19">
        <v>311286</v>
      </c>
      <c r="I11" s="20">
        <f t="shared" si="2"/>
        <v>-22693</v>
      </c>
      <c r="J11" s="21">
        <f t="shared" si="3"/>
        <v>93.21</v>
      </c>
      <c r="N11" s="1"/>
      <c r="O11" s="5"/>
    </row>
    <row r="12" spans="1:15" ht="15">
      <c r="A12" s="16">
        <v>5</v>
      </c>
      <c r="B12" s="17" t="s">
        <v>4</v>
      </c>
      <c r="C12" s="72">
        <v>16635.82</v>
      </c>
      <c r="D12" s="11">
        <v>19745.69</v>
      </c>
      <c r="E12" s="12">
        <f t="shared" si="0"/>
        <v>3109.869999999999</v>
      </c>
      <c r="F12" s="18">
        <f t="shared" si="1"/>
        <v>118.69</v>
      </c>
      <c r="G12" s="75">
        <v>115162</v>
      </c>
      <c r="H12" s="19">
        <v>133839</v>
      </c>
      <c r="I12" s="20">
        <f t="shared" si="2"/>
        <v>18677</v>
      </c>
      <c r="J12" s="21">
        <f t="shared" si="3"/>
        <v>116.22</v>
      </c>
      <c r="N12" s="1"/>
      <c r="O12" s="5"/>
    </row>
    <row r="13" spans="1:15" ht="15">
      <c r="A13" s="16">
        <v>6</v>
      </c>
      <c r="B13" s="17" t="s">
        <v>5</v>
      </c>
      <c r="C13" s="72">
        <v>14593.84</v>
      </c>
      <c r="D13" s="11">
        <v>17858.25</v>
      </c>
      <c r="E13" s="12">
        <f t="shared" si="0"/>
        <v>3264.41</v>
      </c>
      <c r="F13" s="18">
        <f t="shared" si="1"/>
        <v>122.37</v>
      </c>
      <c r="G13" s="75">
        <v>108849</v>
      </c>
      <c r="H13" s="19">
        <v>119108</v>
      </c>
      <c r="I13" s="20">
        <f t="shared" si="2"/>
        <v>10259</v>
      </c>
      <c r="J13" s="21">
        <f t="shared" si="3"/>
        <v>109.42</v>
      </c>
      <c r="N13" s="1"/>
      <c r="O13" s="5"/>
    </row>
    <row r="14" spans="1:15" ht="15">
      <c r="A14" s="16">
        <v>7</v>
      </c>
      <c r="B14" s="17" t="s">
        <v>6</v>
      </c>
      <c r="C14" s="72">
        <v>86256.86</v>
      </c>
      <c r="D14" s="11">
        <v>96336.54</v>
      </c>
      <c r="E14" s="12">
        <f t="shared" si="0"/>
        <v>10079.679999999993</v>
      </c>
      <c r="F14" s="18">
        <f t="shared" si="1"/>
        <v>111.69</v>
      </c>
      <c r="G14" s="75">
        <v>465849</v>
      </c>
      <c r="H14" s="19">
        <v>520981</v>
      </c>
      <c r="I14" s="20">
        <f t="shared" si="2"/>
        <v>55132</v>
      </c>
      <c r="J14" s="21">
        <f t="shared" si="3"/>
        <v>111.83</v>
      </c>
      <c r="N14" s="1"/>
      <c r="O14" s="5"/>
    </row>
    <row r="15" spans="1:15" ht="15">
      <c r="A15" s="16">
        <v>8</v>
      </c>
      <c r="B15" s="17" t="s">
        <v>7</v>
      </c>
      <c r="C15" s="72">
        <v>69677.23</v>
      </c>
      <c r="D15" s="11">
        <v>81086.24</v>
      </c>
      <c r="E15" s="12">
        <f t="shared" si="0"/>
        <v>11409.01000000001</v>
      </c>
      <c r="F15" s="18">
        <f t="shared" si="1"/>
        <v>116.37</v>
      </c>
      <c r="G15" s="75">
        <v>519511</v>
      </c>
      <c r="H15" s="19">
        <v>638500</v>
      </c>
      <c r="I15" s="20">
        <f t="shared" si="2"/>
        <v>118989</v>
      </c>
      <c r="J15" s="70">
        <f t="shared" si="3"/>
        <v>122.9</v>
      </c>
      <c r="N15" s="1"/>
      <c r="O15" s="5"/>
    </row>
    <row r="16" spans="1:15" ht="15">
      <c r="A16" s="16">
        <v>9</v>
      </c>
      <c r="B16" s="17" t="s">
        <v>8</v>
      </c>
      <c r="C16" s="72">
        <v>3748.73</v>
      </c>
      <c r="D16" s="11">
        <v>4386.41</v>
      </c>
      <c r="E16" s="12">
        <f t="shared" si="0"/>
        <v>637.6799999999998</v>
      </c>
      <c r="F16" s="18">
        <f t="shared" si="1"/>
        <v>117.01</v>
      </c>
      <c r="G16" s="75">
        <v>29326</v>
      </c>
      <c r="H16" s="19">
        <v>32043</v>
      </c>
      <c r="I16" s="20">
        <f t="shared" si="2"/>
        <v>2717</v>
      </c>
      <c r="J16" s="21">
        <f t="shared" si="3"/>
        <v>109.26</v>
      </c>
      <c r="N16" s="1"/>
      <c r="O16" s="5"/>
    </row>
    <row r="17" spans="1:15" ht="15">
      <c r="A17" s="16">
        <v>10</v>
      </c>
      <c r="B17" s="17" t="s">
        <v>9</v>
      </c>
      <c r="C17" s="72">
        <v>17460.41</v>
      </c>
      <c r="D17" s="11">
        <v>18857.09</v>
      </c>
      <c r="E17" s="12">
        <f t="shared" si="0"/>
        <v>1396.6800000000003</v>
      </c>
      <c r="F17" s="18">
        <f t="shared" si="1"/>
        <v>108</v>
      </c>
      <c r="G17" s="75">
        <v>91099</v>
      </c>
      <c r="H17" s="19">
        <v>102714</v>
      </c>
      <c r="I17" s="20">
        <f t="shared" si="2"/>
        <v>11615</v>
      </c>
      <c r="J17" s="21">
        <f t="shared" si="3"/>
        <v>112.75</v>
      </c>
      <c r="N17" s="1"/>
      <c r="O17" s="5"/>
    </row>
    <row r="18" spans="1:15" ht="15">
      <c r="A18" s="16">
        <v>11</v>
      </c>
      <c r="B18" s="17" t="s">
        <v>10</v>
      </c>
      <c r="C18" s="72">
        <v>7634.69</v>
      </c>
      <c r="D18" s="11">
        <v>9495.52</v>
      </c>
      <c r="E18" s="12">
        <f t="shared" si="0"/>
        <v>1860.8300000000008</v>
      </c>
      <c r="F18" s="18">
        <f t="shared" si="1"/>
        <v>124.37</v>
      </c>
      <c r="G18" s="75">
        <v>28247</v>
      </c>
      <c r="H18" s="19">
        <v>57215</v>
      </c>
      <c r="I18" s="20">
        <f t="shared" si="2"/>
        <v>28968</v>
      </c>
      <c r="J18" s="21">
        <f t="shared" si="3"/>
        <v>202.55</v>
      </c>
      <c r="N18" s="1"/>
      <c r="O18" s="5"/>
    </row>
    <row r="19" spans="1:15" ht="15">
      <c r="A19" s="16">
        <v>12</v>
      </c>
      <c r="B19" s="17" t="s">
        <v>11</v>
      </c>
      <c r="C19" s="72">
        <v>35865.76</v>
      </c>
      <c r="D19" s="11">
        <v>43468.25</v>
      </c>
      <c r="E19" s="12">
        <f t="shared" si="0"/>
        <v>7602.489999999998</v>
      </c>
      <c r="F19" s="18">
        <f t="shared" si="1"/>
        <v>121.2</v>
      </c>
      <c r="G19" s="75">
        <v>230275</v>
      </c>
      <c r="H19" s="19">
        <v>263223</v>
      </c>
      <c r="I19" s="20">
        <f t="shared" si="2"/>
        <v>32948</v>
      </c>
      <c r="J19" s="21">
        <f t="shared" si="3"/>
        <v>114.31</v>
      </c>
      <c r="N19" s="1"/>
      <c r="O19" s="5"/>
    </row>
    <row r="20" spans="1:15" ht="15">
      <c r="A20" s="16">
        <v>13</v>
      </c>
      <c r="B20" s="17" t="s">
        <v>12</v>
      </c>
      <c r="C20" s="72">
        <v>6331.49</v>
      </c>
      <c r="D20" s="11">
        <v>7791.71</v>
      </c>
      <c r="E20" s="12">
        <f t="shared" si="0"/>
        <v>1460.2200000000003</v>
      </c>
      <c r="F20" s="18">
        <f t="shared" si="1"/>
        <v>123.06</v>
      </c>
      <c r="G20" s="75">
        <v>49796</v>
      </c>
      <c r="H20" s="19">
        <v>52964</v>
      </c>
      <c r="I20" s="20">
        <f t="shared" si="2"/>
        <v>3168</v>
      </c>
      <c r="J20" s="21">
        <f t="shared" si="3"/>
        <v>106.36</v>
      </c>
      <c r="N20" s="1"/>
      <c r="O20" s="5"/>
    </row>
    <row r="21" spans="1:15" ht="15">
      <c r="A21" s="16">
        <v>14</v>
      </c>
      <c r="B21" s="17" t="s">
        <v>13</v>
      </c>
      <c r="C21" s="72">
        <v>43599.66</v>
      </c>
      <c r="D21" s="11">
        <v>44294.72</v>
      </c>
      <c r="E21" s="12">
        <f t="shared" si="0"/>
        <v>695.0599999999977</v>
      </c>
      <c r="F21" s="18">
        <f t="shared" si="1"/>
        <v>101.59</v>
      </c>
      <c r="G21" s="75">
        <v>311632</v>
      </c>
      <c r="H21" s="19">
        <v>330783</v>
      </c>
      <c r="I21" s="20">
        <f t="shared" si="2"/>
        <v>19151</v>
      </c>
      <c r="J21" s="21">
        <f t="shared" si="3"/>
        <v>106.15</v>
      </c>
      <c r="N21" s="1"/>
      <c r="O21" s="5"/>
    </row>
    <row r="22" spans="1:15" ht="15">
      <c r="A22" s="16">
        <v>15</v>
      </c>
      <c r="B22" s="17" t="s">
        <v>14</v>
      </c>
      <c r="C22" s="72">
        <v>8034.89</v>
      </c>
      <c r="D22" s="11">
        <v>9018.96</v>
      </c>
      <c r="E22" s="12">
        <f t="shared" si="0"/>
        <v>984.0699999999988</v>
      </c>
      <c r="F22" s="18">
        <f t="shared" si="1"/>
        <v>112.25</v>
      </c>
      <c r="G22" s="75">
        <v>59519</v>
      </c>
      <c r="H22" s="19">
        <v>64680</v>
      </c>
      <c r="I22" s="20">
        <f t="shared" si="2"/>
        <v>5161</v>
      </c>
      <c r="J22" s="21">
        <f t="shared" si="3"/>
        <v>108.67</v>
      </c>
      <c r="N22" s="1"/>
      <c r="O22" s="5"/>
    </row>
    <row r="23" spans="1:15" ht="15">
      <c r="A23" s="16">
        <v>16</v>
      </c>
      <c r="B23" s="17" t="s">
        <v>15</v>
      </c>
      <c r="C23" s="72">
        <v>25206.89</v>
      </c>
      <c r="D23" s="11">
        <v>22325.24</v>
      </c>
      <c r="E23" s="12">
        <f t="shared" si="0"/>
        <v>-2881.649999999998</v>
      </c>
      <c r="F23" s="18">
        <f t="shared" si="1"/>
        <v>88.57</v>
      </c>
      <c r="G23" s="75">
        <v>152027</v>
      </c>
      <c r="H23" s="19">
        <v>162820</v>
      </c>
      <c r="I23" s="20">
        <f t="shared" si="2"/>
        <v>10793</v>
      </c>
      <c r="J23" s="21">
        <f t="shared" si="3"/>
        <v>107.1</v>
      </c>
      <c r="N23" s="1"/>
      <c r="O23" s="5"/>
    </row>
    <row r="24" spans="1:15" ht="15">
      <c r="A24" s="16">
        <v>17</v>
      </c>
      <c r="B24" s="17" t="s">
        <v>16</v>
      </c>
      <c r="C24" s="72">
        <v>10284.03</v>
      </c>
      <c r="D24" s="11">
        <v>11703.13</v>
      </c>
      <c r="E24" s="12">
        <f t="shared" si="0"/>
        <v>1419.0999999999985</v>
      </c>
      <c r="F24" s="18">
        <f t="shared" si="1"/>
        <v>113.8</v>
      </c>
      <c r="G24" s="75">
        <v>87145</v>
      </c>
      <c r="H24" s="19">
        <v>100856</v>
      </c>
      <c r="I24" s="20">
        <f t="shared" si="2"/>
        <v>13711</v>
      </c>
      <c r="J24" s="21">
        <f t="shared" si="3"/>
        <v>115.73</v>
      </c>
      <c r="N24" s="1"/>
      <c r="O24" s="5"/>
    </row>
    <row r="25" spans="1:15" ht="15">
      <c r="A25" s="16">
        <v>18</v>
      </c>
      <c r="B25" s="17" t="s">
        <v>17</v>
      </c>
      <c r="C25" s="72">
        <v>12889.91</v>
      </c>
      <c r="D25" s="11">
        <v>15160.94</v>
      </c>
      <c r="E25" s="12">
        <f t="shared" si="0"/>
        <v>2271.0300000000007</v>
      </c>
      <c r="F25" s="18">
        <f t="shared" si="1"/>
        <v>117.62</v>
      </c>
      <c r="G25" s="75">
        <v>98298</v>
      </c>
      <c r="H25" s="19">
        <v>99254</v>
      </c>
      <c r="I25" s="20">
        <f t="shared" si="2"/>
        <v>956</v>
      </c>
      <c r="J25" s="21">
        <f t="shared" si="3"/>
        <v>100.97</v>
      </c>
      <c r="N25" s="1"/>
      <c r="O25" s="5"/>
    </row>
    <row r="26" spans="1:15" ht="15">
      <c r="A26" s="16">
        <v>19</v>
      </c>
      <c r="B26" s="17" t="s">
        <v>18</v>
      </c>
      <c r="C26" s="72">
        <v>5503.47</v>
      </c>
      <c r="D26" s="11">
        <v>5851.65</v>
      </c>
      <c r="E26" s="12">
        <f t="shared" si="0"/>
        <v>348.1799999999994</v>
      </c>
      <c r="F26" s="18">
        <f t="shared" si="1"/>
        <v>106.33</v>
      </c>
      <c r="G26" s="75">
        <v>42118</v>
      </c>
      <c r="H26" s="19">
        <v>45079</v>
      </c>
      <c r="I26" s="20">
        <f t="shared" si="2"/>
        <v>2961</v>
      </c>
      <c r="J26" s="21">
        <f t="shared" si="3"/>
        <v>107.03</v>
      </c>
      <c r="N26" s="1"/>
      <c r="O26" s="5"/>
    </row>
    <row r="27" spans="1:15" ht="15">
      <c r="A27" s="16">
        <v>20</v>
      </c>
      <c r="B27" s="17" t="s">
        <v>19</v>
      </c>
      <c r="C27" s="72">
        <v>7623.03</v>
      </c>
      <c r="D27" s="11">
        <v>8621.62</v>
      </c>
      <c r="E27" s="12">
        <f t="shared" si="0"/>
        <v>998.590000000001</v>
      </c>
      <c r="F27" s="18">
        <f t="shared" si="1"/>
        <v>113.1</v>
      </c>
      <c r="G27" s="75">
        <v>58473</v>
      </c>
      <c r="H27" s="19">
        <v>63864</v>
      </c>
      <c r="I27" s="20">
        <f t="shared" si="2"/>
        <v>5391</v>
      </c>
      <c r="J27" s="21">
        <f t="shared" si="3"/>
        <v>109.22</v>
      </c>
      <c r="N27" s="1"/>
      <c r="O27" s="5"/>
    </row>
    <row r="28" spans="1:15" ht="15">
      <c r="A28" s="16">
        <v>21</v>
      </c>
      <c r="B28" s="17" t="s">
        <v>20</v>
      </c>
      <c r="C28" s="72">
        <v>18169.77</v>
      </c>
      <c r="D28" s="11">
        <v>19925.87</v>
      </c>
      <c r="E28" s="12">
        <f t="shared" si="0"/>
        <v>1756.0999999999985</v>
      </c>
      <c r="F28" s="18">
        <f t="shared" si="1"/>
        <v>109.66</v>
      </c>
      <c r="G28" s="75">
        <v>101540</v>
      </c>
      <c r="H28" s="19">
        <v>111492</v>
      </c>
      <c r="I28" s="20">
        <f t="shared" si="2"/>
        <v>9952</v>
      </c>
      <c r="J28" s="70">
        <f t="shared" si="3"/>
        <v>109.8</v>
      </c>
      <c r="N28" s="1"/>
      <c r="O28" s="5"/>
    </row>
    <row r="29" spans="1:15" ht="15">
      <c r="A29" s="16">
        <v>22</v>
      </c>
      <c r="B29" s="17" t="s">
        <v>21</v>
      </c>
      <c r="C29" s="72">
        <v>4399.23</v>
      </c>
      <c r="D29" s="11">
        <v>4498.87</v>
      </c>
      <c r="E29" s="12">
        <f t="shared" si="0"/>
        <v>99.64000000000033</v>
      </c>
      <c r="F29" s="18">
        <f t="shared" si="1"/>
        <v>102.26</v>
      </c>
      <c r="G29" s="75">
        <v>29658</v>
      </c>
      <c r="H29" s="19">
        <v>31140</v>
      </c>
      <c r="I29" s="20">
        <f t="shared" si="2"/>
        <v>1482</v>
      </c>
      <c r="J29" s="70">
        <f t="shared" si="3"/>
        <v>105</v>
      </c>
      <c r="N29" s="1"/>
      <c r="O29" s="5"/>
    </row>
    <row r="30" spans="1:15" ht="15">
      <c r="A30" s="16">
        <v>23</v>
      </c>
      <c r="B30" s="17" t="s">
        <v>22</v>
      </c>
      <c r="C30" s="72">
        <v>20157.88</v>
      </c>
      <c r="D30" s="11">
        <v>24262.43</v>
      </c>
      <c r="E30" s="12">
        <f t="shared" si="0"/>
        <v>4104.549999999999</v>
      </c>
      <c r="F30" s="18">
        <f t="shared" si="1"/>
        <v>120.36</v>
      </c>
      <c r="G30" s="75">
        <v>126908</v>
      </c>
      <c r="H30" s="19">
        <v>141501</v>
      </c>
      <c r="I30" s="20">
        <f t="shared" si="2"/>
        <v>14593</v>
      </c>
      <c r="J30" s="70">
        <f t="shared" si="3"/>
        <v>111.5</v>
      </c>
      <c r="N30" s="1"/>
      <c r="O30" s="5"/>
    </row>
    <row r="31" spans="1:15" ht="15">
      <c r="A31" s="16">
        <v>24</v>
      </c>
      <c r="B31" s="17" t="s">
        <v>23</v>
      </c>
      <c r="C31" s="72">
        <v>36907.42</v>
      </c>
      <c r="D31" s="11">
        <v>36837.1</v>
      </c>
      <c r="E31" s="12">
        <f t="shared" si="0"/>
        <v>-70.31999999999971</v>
      </c>
      <c r="F31" s="18">
        <f t="shared" si="1"/>
        <v>99.81</v>
      </c>
      <c r="G31" s="75">
        <v>226360</v>
      </c>
      <c r="H31" s="19">
        <v>225817</v>
      </c>
      <c r="I31" s="20">
        <f t="shared" si="2"/>
        <v>-543</v>
      </c>
      <c r="J31" s="21">
        <f t="shared" si="3"/>
        <v>99.76</v>
      </c>
      <c r="N31" s="1"/>
      <c r="O31" s="5"/>
    </row>
    <row r="32" spans="1:15" ht="15">
      <c r="A32" s="16">
        <v>25</v>
      </c>
      <c r="B32" s="17" t="s">
        <v>24</v>
      </c>
      <c r="C32" s="72">
        <v>6724.7</v>
      </c>
      <c r="D32" s="11">
        <v>8509.31</v>
      </c>
      <c r="E32" s="12">
        <f t="shared" si="0"/>
        <v>1784.6099999999997</v>
      </c>
      <c r="F32" s="18">
        <f t="shared" si="1"/>
        <v>126.54</v>
      </c>
      <c r="G32" s="75">
        <v>48638</v>
      </c>
      <c r="H32" s="19">
        <v>55402</v>
      </c>
      <c r="I32" s="20">
        <f t="shared" si="2"/>
        <v>6764</v>
      </c>
      <c r="J32" s="21">
        <f t="shared" si="3"/>
        <v>113.91</v>
      </c>
      <c r="N32" s="1"/>
      <c r="O32" s="5"/>
    </row>
    <row r="33" spans="1:15" ht="15">
      <c r="A33" s="16">
        <v>26</v>
      </c>
      <c r="B33" s="17" t="s">
        <v>25</v>
      </c>
      <c r="C33" s="72">
        <v>16857.81</v>
      </c>
      <c r="D33" s="11">
        <v>16784.69</v>
      </c>
      <c r="E33" s="12">
        <f t="shared" si="0"/>
        <v>-73.12000000000262</v>
      </c>
      <c r="F33" s="18">
        <f t="shared" si="1"/>
        <v>99.57</v>
      </c>
      <c r="G33" s="75">
        <v>131414</v>
      </c>
      <c r="H33" s="19">
        <v>146520</v>
      </c>
      <c r="I33" s="20">
        <f t="shared" si="2"/>
        <v>15106</v>
      </c>
      <c r="J33" s="21">
        <f t="shared" si="3"/>
        <v>111.49</v>
      </c>
      <c r="N33" s="1"/>
      <c r="O33" s="5"/>
    </row>
    <row r="34" spans="1:15" ht="15">
      <c r="A34" s="16">
        <v>27</v>
      </c>
      <c r="B34" s="17" t="s">
        <v>26</v>
      </c>
      <c r="C34" s="72">
        <v>21998.47</v>
      </c>
      <c r="D34" s="11">
        <v>15146.76</v>
      </c>
      <c r="E34" s="12">
        <f t="shared" si="0"/>
        <v>-6851.710000000001</v>
      </c>
      <c r="F34" s="18">
        <f t="shared" si="1"/>
        <v>68.85</v>
      </c>
      <c r="G34" s="75">
        <v>76385</v>
      </c>
      <c r="H34" s="19">
        <v>80000</v>
      </c>
      <c r="I34" s="20">
        <f t="shared" si="2"/>
        <v>3615</v>
      </c>
      <c r="J34" s="21">
        <f t="shared" si="3"/>
        <v>104.73</v>
      </c>
      <c r="N34" s="1"/>
      <c r="O34" s="5"/>
    </row>
    <row r="35" spans="1:15" ht="15">
      <c r="A35" s="16">
        <v>28</v>
      </c>
      <c r="B35" s="17" t="s">
        <v>27</v>
      </c>
      <c r="C35" s="72">
        <v>11792.53</v>
      </c>
      <c r="D35" s="11">
        <v>12619.4</v>
      </c>
      <c r="E35" s="12">
        <f t="shared" si="0"/>
        <v>826.869999999999</v>
      </c>
      <c r="F35" s="18">
        <f t="shared" si="1"/>
        <v>107.01</v>
      </c>
      <c r="G35" s="75">
        <v>75020</v>
      </c>
      <c r="H35" s="19">
        <v>80055</v>
      </c>
      <c r="I35" s="20">
        <f t="shared" si="2"/>
        <v>5035</v>
      </c>
      <c r="J35" s="21">
        <f t="shared" si="3"/>
        <v>106.71</v>
      </c>
      <c r="N35" s="1"/>
      <c r="O35" s="5"/>
    </row>
    <row r="36" spans="1:15" ht="15">
      <c r="A36" s="16">
        <v>29</v>
      </c>
      <c r="B36" s="17" t="s">
        <v>28</v>
      </c>
      <c r="C36" s="72">
        <v>19707.42</v>
      </c>
      <c r="D36" s="11">
        <v>26164.05</v>
      </c>
      <c r="E36" s="12">
        <f t="shared" si="0"/>
        <v>6456.630000000001</v>
      </c>
      <c r="F36" s="18">
        <f t="shared" si="1"/>
        <v>132.76</v>
      </c>
      <c r="G36" s="75">
        <v>166689</v>
      </c>
      <c r="H36" s="19">
        <v>195220</v>
      </c>
      <c r="I36" s="20">
        <f t="shared" si="2"/>
        <v>28531</v>
      </c>
      <c r="J36" s="21">
        <f t="shared" si="3"/>
        <v>117.12</v>
      </c>
      <c r="N36" s="1"/>
      <c r="O36" s="5"/>
    </row>
    <row r="37" spans="1:15" ht="15">
      <c r="A37" s="16">
        <v>30</v>
      </c>
      <c r="B37" s="17" t="s">
        <v>29</v>
      </c>
      <c r="C37" s="72">
        <v>33163.43</v>
      </c>
      <c r="D37" s="11">
        <v>37404.69</v>
      </c>
      <c r="E37" s="12">
        <f t="shared" si="0"/>
        <v>4241.260000000002</v>
      </c>
      <c r="F37" s="18">
        <f t="shared" si="1"/>
        <v>112.79</v>
      </c>
      <c r="G37" s="75">
        <v>246287</v>
      </c>
      <c r="H37" s="19">
        <v>275760</v>
      </c>
      <c r="I37" s="20">
        <f t="shared" si="2"/>
        <v>29473</v>
      </c>
      <c r="J37" s="21">
        <f t="shared" si="3"/>
        <v>111.97</v>
      </c>
      <c r="N37" s="1"/>
      <c r="O37" s="5"/>
    </row>
    <row r="38" spans="1:15" ht="15">
      <c r="A38" s="16">
        <v>31</v>
      </c>
      <c r="B38" s="17" t="s">
        <v>30</v>
      </c>
      <c r="C38" s="72">
        <v>48495.49</v>
      </c>
      <c r="D38" s="11">
        <v>47571.65</v>
      </c>
      <c r="E38" s="12">
        <f t="shared" si="0"/>
        <v>-923.8399999999965</v>
      </c>
      <c r="F38" s="18">
        <f t="shared" si="1"/>
        <v>98.09</v>
      </c>
      <c r="G38" s="75">
        <v>341786</v>
      </c>
      <c r="H38" s="19">
        <v>352542</v>
      </c>
      <c r="I38" s="20">
        <f t="shared" si="2"/>
        <v>10756</v>
      </c>
      <c r="J38" s="21">
        <f t="shared" si="3"/>
        <v>103.15</v>
      </c>
      <c r="N38" s="1"/>
      <c r="O38" s="5"/>
    </row>
    <row r="39" spans="1:15" ht="15">
      <c r="A39" s="16">
        <v>32</v>
      </c>
      <c r="B39" s="17" t="s">
        <v>31</v>
      </c>
      <c r="C39" s="72">
        <v>27775.88</v>
      </c>
      <c r="D39" s="11">
        <v>27913.49</v>
      </c>
      <c r="E39" s="12">
        <f t="shared" si="0"/>
        <v>137.61000000000058</v>
      </c>
      <c r="F39" s="18">
        <f t="shared" si="1"/>
        <v>100.5</v>
      </c>
      <c r="G39" s="75">
        <v>193547</v>
      </c>
      <c r="H39" s="19">
        <v>203146</v>
      </c>
      <c r="I39" s="20">
        <f t="shared" si="2"/>
        <v>9599</v>
      </c>
      <c r="J39" s="21">
        <f t="shared" si="3"/>
        <v>104.96</v>
      </c>
      <c r="N39" s="1"/>
      <c r="O39" s="5"/>
    </row>
    <row r="40" spans="1:15" ht="15.75" thickBot="1">
      <c r="A40" s="22">
        <v>33</v>
      </c>
      <c r="B40" s="23" t="s">
        <v>32</v>
      </c>
      <c r="C40" s="72">
        <v>13470.04</v>
      </c>
      <c r="D40" s="11">
        <v>15773.4</v>
      </c>
      <c r="E40" s="12">
        <f t="shared" si="0"/>
        <v>2303.3599999999988</v>
      </c>
      <c r="F40" s="24">
        <f t="shared" si="1"/>
        <v>117.1</v>
      </c>
      <c r="G40" s="76">
        <v>96493</v>
      </c>
      <c r="H40" s="25">
        <v>108011</v>
      </c>
      <c r="I40" s="26">
        <f t="shared" si="2"/>
        <v>11518</v>
      </c>
      <c r="J40" s="27">
        <f t="shared" si="3"/>
        <v>111.94</v>
      </c>
      <c r="N40" s="1"/>
      <c r="O40" s="5"/>
    </row>
    <row r="41" spans="1:15" ht="15.75" thickBot="1">
      <c r="A41" s="28"/>
      <c r="B41" s="29" t="s">
        <v>33</v>
      </c>
      <c r="C41" s="30">
        <f>SUM(C8:C40)</f>
        <v>1983876.3899999994</v>
      </c>
      <c r="D41" s="30">
        <f>SUM(D8:D40)</f>
        <v>2105306.3499999996</v>
      </c>
      <c r="E41" s="30">
        <f>D41-C41</f>
        <v>121429.9600000002</v>
      </c>
      <c r="F41" s="31">
        <f t="shared" si="1"/>
        <v>106.12</v>
      </c>
      <c r="G41" s="30">
        <f>SUM(G8:G40)</f>
        <v>12603462</v>
      </c>
      <c r="H41" s="30">
        <f>SUM(H8:H40)</f>
        <v>13674953</v>
      </c>
      <c r="I41" s="30">
        <f t="shared" si="2"/>
        <v>1071491</v>
      </c>
      <c r="J41" s="31">
        <f t="shared" si="3"/>
        <v>108.5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view="pageBreakPreview" zoomScale="60" zoomScalePageLayoutView="0" workbookViewId="0" topLeftCell="C20">
      <selection activeCell="G8" sqref="G8:G40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14.00390625" style="0" customWidth="1"/>
    <col min="4" max="4" width="16.625" style="0" customWidth="1"/>
    <col min="5" max="5" width="12.50390625" style="0" customWidth="1"/>
    <col min="6" max="6" width="16.50390625" style="0" customWidth="1"/>
    <col min="7" max="7" width="16.625" style="0" customWidth="1"/>
    <col min="8" max="8" width="10.00390625" style="0" customWidth="1"/>
    <col min="9" max="9" width="14.50390625" style="0" customWidth="1"/>
    <col min="10" max="10" width="13.00390625" style="0" customWidth="1"/>
    <col min="11" max="11" width="10.625" style="0" customWidth="1"/>
  </cols>
  <sheetData>
    <row r="2" spans="1:11" ht="12.75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"/>
      <c r="K2" s="6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2" t="s">
        <v>46</v>
      </c>
      <c r="K4" s="52"/>
    </row>
    <row r="5" spans="1:11" ht="38.25" customHeight="1" thickBot="1">
      <c r="A5" s="65" t="s">
        <v>37</v>
      </c>
      <c r="B5" s="54" t="s">
        <v>45</v>
      </c>
      <c r="C5" s="67" t="s">
        <v>52</v>
      </c>
      <c r="D5" s="68"/>
      <c r="E5" s="69"/>
      <c r="F5" s="67" t="s">
        <v>53</v>
      </c>
      <c r="G5" s="68"/>
      <c r="H5" s="69"/>
      <c r="I5" s="67" t="s">
        <v>43</v>
      </c>
      <c r="J5" s="68"/>
      <c r="K5" s="69"/>
    </row>
    <row r="6" spans="1:11" ht="39.75" thickBot="1">
      <c r="A6" s="66"/>
      <c r="B6" s="55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f>'Динамика поступлений 01.03.2019'!G8</f>
        <v>7207621</v>
      </c>
      <c r="D8" s="11">
        <f>'Динамика поступлений 01.03.2019'!C8</f>
        <v>1160747.36</v>
      </c>
      <c r="E8" s="34">
        <f>ROUND(D8*100/C8,2)</f>
        <v>16.1</v>
      </c>
      <c r="F8" s="14">
        <f>'Динамика поступлений 01.03.2019'!H8</f>
        <v>7720944</v>
      </c>
      <c r="G8" s="11">
        <f>'Динамика поступлений 01.03.2019'!D8</f>
        <v>1228914.44</v>
      </c>
      <c r="H8" s="34">
        <f>ROUND(G8*100/F8,2)</f>
        <v>15.92</v>
      </c>
      <c r="I8" s="34">
        <f>ROUND(F8-C8,0)</f>
        <v>513323</v>
      </c>
      <c r="J8" s="12">
        <f>G8-D8</f>
        <v>68167.07999999984</v>
      </c>
      <c r="K8" s="35">
        <f>H8-E8</f>
        <v>-0.1800000000000015</v>
      </c>
    </row>
    <row r="9" spans="1:11" ht="12.75">
      <c r="A9" s="16">
        <v>2</v>
      </c>
      <c r="B9" s="17" t="s">
        <v>44</v>
      </c>
      <c r="C9" s="74">
        <f>'Динамика поступлений 01.03.2019'!G9</f>
        <v>319254</v>
      </c>
      <c r="D9" s="73">
        <f>'Динамика поступлений 01.03.2019'!C9</f>
        <v>52081.7</v>
      </c>
      <c r="E9" s="34">
        <f aca="true" t="shared" si="0" ref="E9:E41">ROUND(D9*100/C9,2)</f>
        <v>16.31</v>
      </c>
      <c r="F9" s="74">
        <f>'Динамика поступлений 01.03.2019'!H9</f>
        <v>357209</v>
      </c>
      <c r="G9" s="73">
        <f>'Динамика поступлений 01.03.2019'!D9</f>
        <v>50693.32</v>
      </c>
      <c r="H9" s="34">
        <f aca="true" t="shared" si="1" ref="H9:H41">ROUND(G9*100/F9,2)</f>
        <v>14.19</v>
      </c>
      <c r="I9" s="36">
        <f aca="true" t="shared" si="2" ref="I9:I41">ROUND(F9-C9,0)</f>
        <v>37955</v>
      </c>
      <c r="J9" s="20">
        <f aca="true" t="shared" si="3" ref="J9:K41">G9-D9</f>
        <v>-1388.3799999999974</v>
      </c>
      <c r="K9" s="37">
        <f t="shared" si="3"/>
        <v>-2.119999999999999</v>
      </c>
    </row>
    <row r="10" spans="1:11" ht="12.75">
      <c r="A10" s="16">
        <v>3</v>
      </c>
      <c r="B10" s="17" t="s">
        <v>2</v>
      </c>
      <c r="C10" s="74">
        <f>'Динамика поступлений 01.03.2019'!G10</f>
        <v>434557</v>
      </c>
      <c r="D10" s="73">
        <f>'Динамика поступлений 01.03.2019'!C10</f>
        <v>69545.07</v>
      </c>
      <c r="E10" s="34">
        <f t="shared" si="0"/>
        <v>16</v>
      </c>
      <c r="F10" s="74">
        <f>'Динамика поступлений 01.03.2019'!H10</f>
        <v>490985</v>
      </c>
      <c r="G10" s="73">
        <f>'Динамика поступлений 01.03.2019'!D10</f>
        <v>76040.18</v>
      </c>
      <c r="H10" s="34">
        <f t="shared" si="1"/>
        <v>15.49</v>
      </c>
      <c r="I10" s="36">
        <f>ROUND(F10-C10,0)</f>
        <v>56428</v>
      </c>
      <c r="J10" s="20">
        <f t="shared" si="3"/>
        <v>6495.109999999986</v>
      </c>
      <c r="K10" s="37">
        <f t="shared" si="3"/>
        <v>-0.5099999999999998</v>
      </c>
    </row>
    <row r="11" spans="1:11" ht="12.75">
      <c r="A11" s="38">
        <v>4</v>
      </c>
      <c r="B11" s="39" t="s">
        <v>3</v>
      </c>
      <c r="C11" s="74">
        <f>'Динамика поступлений 01.03.2019'!G11</f>
        <v>333979</v>
      </c>
      <c r="D11" s="73">
        <f>'Динамика поступлений 01.03.2019'!C11</f>
        <v>50535.48</v>
      </c>
      <c r="E11" s="40">
        <f t="shared" si="0"/>
        <v>15.13</v>
      </c>
      <c r="F11" s="74">
        <f>'Динамика поступлений 01.03.2019'!H11</f>
        <v>311286</v>
      </c>
      <c r="G11" s="73">
        <f>'Динамика поступлений 01.03.2019'!D11</f>
        <v>40244.74</v>
      </c>
      <c r="H11" s="40">
        <f t="shared" si="1"/>
        <v>12.93</v>
      </c>
      <c r="I11" s="41">
        <f t="shared" si="2"/>
        <v>-22693</v>
      </c>
      <c r="J11" s="42">
        <f t="shared" si="3"/>
        <v>-10290.740000000005</v>
      </c>
      <c r="K11" s="37">
        <f t="shared" si="3"/>
        <v>-2.200000000000001</v>
      </c>
    </row>
    <row r="12" spans="1:11" ht="12.75">
      <c r="A12" s="38">
        <v>5</v>
      </c>
      <c r="B12" s="39" t="s">
        <v>4</v>
      </c>
      <c r="C12" s="74">
        <f>'Динамика поступлений 01.03.2019'!G12</f>
        <v>115162</v>
      </c>
      <c r="D12" s="73">
        <f>'Динамика поступлений 01.03.2019'!C12</f>
        <v>16635.82</v>
      </c>
      <c r="E12" s="40">
        <f t="shared" si="0"/>
        <v>14.45</v>
      </c>
      <c r="F12" s="74">
        <f>'Динамика поступлений 01.03.2019'!H12</f>
        <v>133839</v>
      </c>
      <c r="G12" s="73">
        <f>'Динамика поступлений 01.03.2019'!D12</f>
        <v>19745.69</v>
      </c>
      <c r="H12" s="40">
        <f t="shared" si="1"/>
        <v>14.75</v>
      </c>
      <c r="I12" s="41">
        <f t="shared" si="2"/>
        <v>18677</v>
      </c>
      <c r="J12" s="42">
        <f t="shared" si="3"/>
        <v>3109.869999999999</v>
      </c>
      <c r="K12" s="37">
        <f t="shared" si="3"/>
        <v>0.3000000000000007</v>
      </c>
    </row>
    <row r="13" spans="1:11" ht="12.75">
      <c r="A13" s="16">
        <v>6</v>
      </c>
      <c r="B13" s="17" t="s">
        <v>5</v>
      </c>
      <c r="C13" s="74">
        <f>'Динамика поступлений 01.03.2019'!G13</f>
        <v>108849</v>
      </c>
      <c r="D13" s="73">
        <f>'Динамика поступлений 01.03.2019'!C13</f>
        <v>14593.84</v>
      </c>
      <c r="E13" s="34">
        <f t="shared" si="0"/>
        <v>13.41</v>
      </c>
      <c r="F13" s="74">
        <f>'Динамика поступлений 01.03.2019'!H13</f>
        <v>119108</v>
      </c>
      <c r="G13" s="73">
        <f>'Динамика поступлений 01.03.2019'!D13</f>
        <v>17858.25</v>
      </c>
      <c r="H13" s="34">
        <f t="shared" si="1"/>
        <v>14.99</v>
      </c>
      <c r="I13" s="36">
        <f t="shared" si="2"/>
        <v>10259</v>
      </c>
      <c r="J13" s="20">
        <f t="shared" si="3"/>
        <v>3264.41</v>
      </c>
      <c r="K13" s="37">
        <f t="shared" si="3"/>
        <v>1.58</v>
      </c>
    </row>
    <row r="14" spans="1:11" ht="12.75">
      <c r="A14" s="16">
        <v>7</v>
      </c>
      <c r="B14" s="17" t="s">
        <v>6</v>
      </c>
      <c r="C14" s="74">
        <f>'Динамика поступлений 01.03.2019'!G14</f>
        <v>465849</v>
      </c>
      <c r="D14" s="73">
        <f>'Динамика поступлений 01.03.2019'!C14</f>
        <v>86256.86</v>
      </c>
      <c r="E14" s="34">
        <f t="shared" si="0"/>
        <v>18.52</v>
      </c>
      <c r="F14" s="74">
        <f>'Динамика поступлений 01.03.2019'!H14</f>
        <v>520981</v>
      </c>
      <c r="G14" s="73">
        <f>'Динамика поступлений 01.03.2019'!D14</f>
        <v>96336.54</v>
      </c>
      <c r="H14" s="34">
        <f t="shared" si="1"/>
        <v>18.49</v>
      </c>
      <c r="I14" s="36">
        <f t="shared" si="2"/>
        <v>55132</v>
      </c>
      <c r="J14" s="20">
        <f t="shared" si="3"/>
        <v>10079.679999999993</v>
      </c>
      <c r="K14" s="37">
        <f t="shared" si="3"/>
        <v>-0.030000000000001137</v>
      </c>
    </row>
    <row r="15" spans="1:11" ht="12.75">
      <c r="A15" s="38">
        <v>8</v>
      </c>
      <c r="B15" s="39" t="s">
        <v>7</v>
      </c>
      <c r="C15" s="74">
        <f>'Динамика поступлений 01.03.2019'!G15</f>
        <v>519511</v>
      </c>
      <c r="D15" s="73">
        <f>'Динамика поступлений 01.03.2019'!C15</f>
        <v>69677.23</v>
      </c>
      <c r="E15" s="40">
        <f t="shared" si="0"/>
        <v>13.41</v>
      </c>
      <c r="F15" s="74">
        <f>'Динамика поступлений 01.03.2019'!H15</f>
        <v>638500</v>
      </c>
      <c r="G15" s="73">
        <f>'Динамика поступлений 01.03.2019'!D15</f>
        <v>81086.24</v>
      </c>
      <c r="H15" s="40">
        <f t="shared" si="1"/>
        <v>12.7</v>
      </c>
      <c r="I15" s="41">
        <f t="shared" si="2"/>
        <v>118989</v>
      </c>
      <c r="J15" s="42">
        <f t="shared" si="3"/>
        <v>11409.01000000001</v>
      </c>
      <c r="K15" s="37">
        <f t="shared" si="3"/>
        <v>-0.7100000000000009</v>
      </c>
    </row>
    <row r="16" spans="1:11" ht="12.75">
      <c r="A16" s="38">
        <v>9</v>
      </c>
      <c r="B16" s="39" t="s">
        <v>8</v>
      </c>
      <c r="C16" s="74">
        <f>'Динамика поступлений 01.03.2019'!G16</f>
        <v>29326</v>
      </c>
      <c r="D16" s="73">
        <f>'Динамика поступлений 01.03.2019'!C16</f>
        <v>3748.73</v>
      </c>
      <c r="E16" s="40">
        <f t="shared" si="0"/>
        <v>12.78</v>
      </c>
      <c r="F16" s="74">
        <f>'Динамика поступлений 01.03.2019'!H16</f>
        <v>32043</v>
      </c>
      <c r="G16" s="73">
        <f>'Динамика поступлений 01.03.2019'!D16</f>
        <v>4386.41</v>
      </c>
      <c r="H16" s="40">
        <f t="shared" si="1"/>
        <v>13.69</v>
      </c>
      <c r="I16" s="41">
        <f t="shared" si="2"/>
        <v>2717</v>
      </c>
      <c r="J16" s="42">
        <f t="shared" si="3"/>
        <v>637.6799999999998</v>
      </c>
      <c r="K16" s="37">
        <f t="shared" si="3"/>
        <v>0.9100000000000001</v>
      </c>
    </row>
    <row r="17" spans="1:11" ht="12.75">
      <c r="A17" s="16">
        <v>10</v>
      </c>
      <c r="B17" s="17" t="s">
        <v>9</v>
      </c>
      <c r="C17" s="74">
        <f>'Динамика поступлений 01.03.2019'!G17</f>
        <v>91099</v>
      </c>
      <c r="D17" s="73">
        <f>'Динамика поступлений 01.03.2019'!C17</f>
        <v>17460.41</v>
      </c>
      <c r="E17" s="34">
        <f t="shared" si="0"/>
        <v>19.17</v>
      </c>
      <c r="F17" s="74">
        <f>'Динамика поступлений 01.03.2019'!H17</f>
        <v>102714</v>
      </c>
      <c r="G17" s="73">
        <f>'Динамика поступлений 01.03.2019'!D17</f>
        <v>18857.09</v>
      </c>
      <c r="H17" s="34">
        <f t="shared" si="1"/>
        <v>18.36</v>
      </c>
      <c r="I17" s="36">
        <f>ROUND(F17-C17,0)</f>
        <v>11615</v>
      </c>
      <c r="J17" s="20">
        <f t="shared" si="3"/>
        <v>1396.6800000000003</v>
      </c>
      <c r="K17" s="37">
        <f t="shared" si="3"/>
        <v>-0.8100000000000023</v>
      </c>
    </row>
    <row r="18" spans="1:11" ht="12.75">
      <c r="A18" s="16">
        <v>11</v>
      </c>
      <c r="B18" s="17" t="s">
        <v>10</v>
      </c>
      <c r="C18" s="74">
        <f>'Динамика поступлений 01.03.2019'!G18</f>
        <v>28247</v>
      </c>
      <c r="D18" s="73">
        <f>'Динамика поступлений 01.03.2019'!C18</f>
        <v>7634.69</v>
      </c>
      <c r="E18" s="34">
        <f t="shared" si="0"/>
        <v>27.03</v>
      </c>
      <c r="F18" s="74">
        <f>'Динамика поступлений 01.03.2019'!H18</f>
        <v>57215</v>
      </c>
      <c r="G18" s="73">
        <f>'Динамика поступлений 01.03.2019'!D18</f>
        <v>9495.52</v>
      </c>
      <c r="H18" s="34">
        <f t="shared" si="1"/>
        <v>16.6</v>
      </c>
      <c r="I18" s="36">
        <f t="shared" si="2"/>
        <v>28968</v>
      </c>
      <c r="J18" s="20">
        <f t="shared" si="3"/>
        <v>1860.8300000000008</v>
      </c>
      <c r="K18" s="37">
        <f t="shared" si="3"/>
        <v>-10.43</v>
      </c>
    </row>
    <row r="19" spans="1:11" ht="12.75">
      <c r="A19" s="16">
        <v>12</v>
      </c>
      <c r="B19" s="17" t="s">
        <v>11</v>
      </c>
      <c r="C19" s="74">
        <f>'Динамика поступлений 01.03.2019'!G19</f>
        <v>230275</v>
      </c>
      <c r="D19" s="73">
        <f>'Динамика поступлений 01.03.2019'!C19</f>
        <v>35865.76</v>
      </c>
      <c r="E19" s="34">
        <f t="shared" si="0"/>
        <v>15.58</v>
      </c>
      <c r="F19" s="74">
        <f>'Динамика поступлений 01.03.2019'!H19</f>
        <v>263223</v>
      </c>
      <c r="G19" s="73">
        <f>'Динамика поступлений 01.03.2019'!D19</f>
        <v>43468.25</v>
      </c>
      <c r="H19" s="34">
        <f t="shared" si="1"/>
        <v>16.51</v>
      </c>
      <c r="I19" s="36">
        <f t="shared" si="2"/>
        <v>32948</v>
      </c>
      <c r="J19" s="20">
        <f t="shared" si="3"/>
        <v>7602.489999999998</v>
      </c>
      <c r="K19" s="37">
        <f t="shared" si="3"/>
        <v>0.9300000000000015</v>
      </c>
    </row>
    <row r="20" spans="1:11" ht="12.75">
      <c r="A20" s="38">
        <v>13</v>
      </c>
      <c r="B20" s="39" t="s">
        <v>12</v>
      </c>
      <c r="C20" s="74">
        <f>'Динамика поступлений 01.03.2019'!G20</f>
        <v>49796</v>
      </c>
      <c r="D20" s="73">
        <f>'Динамика поступлений 01.03.2019'!C20</f>
        <v>6331.49</v>
      </c>
      <c r="E20" s="40">
        <f t="shared" si="0"/>
        <v>12.71</v>
      </c>
      <c r="F20" s="74">
        <f>'Динамика поступлений 01.03.2019'!H20</f>
        <v>52964</v>
      </c>
      <c r="G20" s="73">
        <f>'Динамика поступлений 01.03.2019'!D20</f>
        <v>7791.71</v>
      </c>
      <c r="H20" s="40">
        <f t="shared" si="1"/>
        <v>14.71</v>
      </c>
      <c r="I20" s="41">
        <f t="shared" si="2"/>
        <v>3168</v>
      </c>
      <c r="J20" s="42">
        <f t="shared" si="3"/>
        <v>1460.2200000000003</v>
      </c>
      <c r="K20" s="37">
        <f t="shared" si="3"/>
        <v>2</v>
      </c>
    </row>
    <row r="21" spans="1:11" ht="12.75">
      <c r="A21" s="16">
        <v>14</v>
      </c>
      <c r="B21" s="17" t="s">
        <v>13</v>
      </c>
      <c r="C21" s="74">
        <f>'Динамика поступлений 01.03.2019'!G21</f>
        <v>311632</v>
      </c>
      <c r="D21" s="73">
        <f>'Динамика поступлений 01.03.2019'!C21</f>
        <v>43599.66</v>
      </c>
      <c r="E21" s="34">
        <f t="shared" si="0"/>
        <v>13.99</v>
      </c>
      <c r="F21" s="74">
        <f>'Динамика поступлений 01.03.2019'!H21</f>
        <v>330783</v>
      </c>
      <c r="G21" s="73">
        <f>'Динамика поступлений 01.03.2019'!D21</f>
        <v>44294.72</v>
      </c>
      <c r="H21" s="34">
        <f t="shared" si="1"/>
        <v>13.39</v>
      </c>
      <c r="I21" s="36">
        <f t="shared" si="2"/>
        <v>19151</v>
      </c>
      <c r="J21" s="20">
        <f t="shared" si="3"/>
        <v>695.0599999999977</v>
      </c>
      <c r="K21" s="37">
        <f t="shared" si="3"/>
        <v>-0.5999999999999996</v>
      </c>
    </row>
    <row r="22" spans="1:11" ht="12.75">
      <c r="A22" s="16">
        <v>15</v>
      </c>
      <c r="B22" s="17" t="s">
        <v>14</v>
      </c>
      <c r="C22" s="74">
        <f>'Динамика поступлений 01.03.2019'!G22</f>
        <v>59519</v>
      </c>
      <c r="D22" s="73">
        <f>'Динамика поступлений 01.03.2019'!C22</f>
        <v>8034.89</v>
      </c>
      <c r="E22" s="34">
        <f t="shared" si="0"/>
        <v>13.5</v>
      </c>
      <c r="F22" s="74">
        <f>'Динамика поступлений 01.03.2019'!H22</f>
        <v>64680</v>
      </c>
      <c r="G22" s="73">
        <f>'Динамика поступлений 01.03.2019'!D22</f>
        <v>9018.96</v>
      </c>
      <c r="H22" s="34">
        <f t="shared" si="1"/>
        <v>13.94</v>
      </c>
      <c r="I22" s="36">
        <f t="shared" si="2"/>
        <v>5161</v>
      </c>
      <c r="J22" s="20">
        <f t="shared" si="3"/>
        <v>984.0699999999988</v>
      </c>
      <c r="K22" s="37">
        <f t="shared" si="3"/>
        <v>0.4399999999999995</v>
      </c>
    </row>
    <row r="23" spans="1:11" ht="12.75">
      <c r="A23" s="16">
        <v>16</v>
      </c>
      <c r="B23" s="17" t="s">
        <v>15</v>
      </c>
      <c r="C23" s="74">
        <f>'Динамика поступлений 01.03.2019'!G23</f>
        <v>152027</v>
      </c>
      <c r="D23" s="73">
        <f>'Динамика поступлений 01.03.2019'!C23</f>
        <v>25206.89</v>
      </c>
      <c r="E23" s="34">
        <f t="shared" si="0"/>
        <v>16.58</v>
      </c>
      <c r="F23" s="74">
        <f>'Динамика поступлений 01.03.2019'!H23</f>
        <v>162820</v>
      </c>
      <c r="G23" s="73">
        <f>'Динамика поступлений 01.03.2019'!D23</f>
        <v>22325.24</v>
      </c>
      <c r="H23" s="34">
        <f t="shared" si="1"/>
        <v>13.71</v>
      </c>
      <c r="I23" s="36">
        <f t="shared" si="2"/>
        <v>10793</v>
      </c>
      <c r="J23" s="20">
        <f t="shared" si="3"/>
        <v>-2881.649999999998</v>
      </c>
      <c r="K23" s="37">
        <f t="shared" si="3"/>
        <v>-2.8699999999999974</v>
      </c>
    </row>
    <row r="24" spans="1:11" ht="12.75">
      <c r="A24" s="38">
        <v>17</v>
      </c>
      <c r="B24" s="39" t="s">
        <v>16</v>
      </c>
      <c r="C24" s="74">
        <f>'Динамика поступлений 01.03.2019'!G24</f>
        <v>87145</v>
      </c>
      <c r="D24" s="73">
        <f>'Динамика поступлений 01.03.2019'!C24</f>
        <v>10284.03</v>
      </c>
      <c r="E24" s="40">
        <f t="shared" si="0"/>
        <v>11.8</v>
      </c>
      <c r="F24" s="74">
        <f>'Динамика поступлений 01.03.2019'!H24</f>
        <v>100856</v>
      </c>
      <c r="G24" s="73">
        <f>'Динамика поступлений 01.03.2019'!D24</f>
        <v>11703.13</v>
      </c>
      <c r="H24" s="40">
        <f t="shared" si="1"/>
        <v>11.6</v>
      </c>
      <c r="I24" s="41">
        <f t="shared" si="2"/>
        <v>13711</v>
      </c>
      <c r="J24" s="42">
        <f t="shared" si="3"/>
        <v>1419.0999999999985</v>
      </c>
      <c r="K24" s="37">
        <f t="shared" si="3"/>
        <v>-0.20000000000000107</v>
      </c>
    </row>
    <row r="25" spans="1:11" ht="12.75">
      <c r="A25" s="38">
        <v>18</v>
      </c>
      <c r="B25" s="39" t="s">
        <v>17</v>
      </c>
      <c r="C25" s="74">
        <f>'Динамика поступлений 01.03.2019'!G25</f>
        <v>98298</v>
      </c>
      <c r="D25" s="73">
        <f>'Динамика поступлений 01.03.2019'!C25</f>
        <v>12889.91</v>
      </c>
      <c r="E25" s="40">
        <f t="shared" si="0"/>
        <v>13.11</v>
      </c>
      <c r="F25" s="74">
        <f>'Динамика поступлений 01.03.2019'!H25</f>
        <v>99254</v>
      </c>
      <c r="G25" s="73">
        <f>'Динамика поступлений 01.03.2019'!D25</f>
        <v>15160.94</v>
      </c>
      <c r="H25" s="40">
        <f t="shared" si="1"/>
        <v>15.27</v>
      </c>
      <c r="I25" s="41">
        <f t="shared" si="2"/>
        <v>956</v>
      </c>
      <c r="J25" s="42">
        <f t="shared" si="3"/>
        <v>2271.0300000000007</v>
      </c>
      <c r="K25" s="37">
        <f t="shared" si="3"/>
        <v>2.16</v>
      </c>
    </row>
    <row r="26" spans="1:11" ht="12.75">
      <c r="A26" s="38">
        <v>19</v>
      </c>
      <c r="B26" s="39" t="s">
        <v>18</v>
      </c>
      <c r="C26" s="74">
        <f>'Динамика поступлений 01.03.2019'!G26</f>
        <v>42118</v>
      </c>
      <c r="D26" s="73">
        <f>'Динамика поступлений 01.03.2019'!C26</f>
        <v>5503.47</v>
      </c>
      <c r="E26" s="40">
        <f t="shared" si="0"/>
        <v>13.07</v>
      </c>
      <c r="F26" s="74">
        <f>'Динамика поступлений 01.03.2019'!H26</f>
        <v>45079</v>
      </c>
      <c r="G26" s="73">
        <f>'Динамика поступлений 01.03.2019'!D26</f>
        <v>5851.65</v>
      </c>
      <c r="H26" s="40">
        <f t="shared" si="1"/>
        <v>12.98</v>
      </c>
      <c r="I26" s="41">
        <f t="shared" si="2"/>
        <v>2961</v>
      </c>
      <c r="J26" s="42">
        <f t="shared" si="3"/>
        <v>348.1799999999994</v>
      </c>
      <c r="K26" s="37">
        <f t="shared" si="3"/>
        <v>-0.08999999999999986</v>
      </c>
    </row>
    <row r="27" spans="1:11" ht="12.75">
      <c r="A27" s="16">
        <v>20</v>
      </c>
      <c r="B27" s="17" t="s">
        <v>19</v>
      </c>
      <c r="C27" s="74">
        <f>'Динамика поступлений 01.03.2019'!G27</f>
        <v>58473</v>
      </c>
      <c r="D27" s="73">
        <f>'Динамика поступлений 01.03.2019'!C27</f>
        <v>7623.03</v>
      </c>
      <c r="E27" s="34">
        <f t="shared" si="0"/>
        <v>13.04</v>
      </c>
      <c r="F27" s="74">
        <f>'Динамика поступлений 01.03.2019'!H27</f>
        <v>63864</v>
      </c>
      <c r="G27" s="73">
        <f>'Динамика поступлений 01.03.2019'!D27</f>
        <v>8621.62</v>
      </c>
      <c r="H27" s="34">
        <f t="shared" si="1"/>
        <v>13.5</v>
      </c>
      <c r="I27" s="36">
        <f t="shared" si="2"/>
        <v>5391</v>
      </c>
      <c r="J27" s="20">
        <f t="shared" si="3"/>
        <v>998.590000000001</v>
      </c>
      <c r="K27" s="37">
        <f t="shared" si="3"/>
        <v>0.46000000000000085</v>
      </c>
    </row>
    <row r="28" spans="1:11" ht="12.75">
      <c r="A28" s="16">
        <v>21</v>
      </c>
      <c r="B28" s="17" t="s">
        <v>20</v>
      </c>
      <c r="C28" s="74">
        <f>'Динамика поступлений 01.03.2019'!G28</f>
        <v>101540</v>
      </c>
      <c r="D28" s="73">
        <f>'Динамика поступлений 01.03.2019'!C28</f>
        <v>18169.77</v>
      </c>
      <c r="E28" s="34">
        <f t="shared" si="0"/>
        <v>17.89</v>
      </c>
      <c r="F28" s="74">
        <f>'Динамика поступлений 01.03.2019'!H28</f>
        <v>111492</v>
      </c>
      <c r="G28" s="73">
        <f>'Динамика поступлений 01.03.2019'!D28</f>
        <v>19925.87</v>
      </c>
      <c r="H28" s="34">
        <f t="shared" si="1"/>
        <v>17.87</v>
      </c>
      <c r="I28" s="36">
        <f t="shared" si="2"/>
        <v>9952</v>
      </c>
      <c r="J28" s="20">
        <f t="shared" si="3"/>
        <v>1756.0999999999985</v>
      </c>
      <c r="K28" s="37">
        <f t="shared" si="3"/>
        <v>-0.019999999999999574</v>
      </c>
    </row>
    <row r="29" spans="1:11" ht="12.75">
      <c r="A29" s="38">
        <v>22</v>
      </c>
      <c r="B29" s="39" t="s">
        <v>21</v>
      </c>
      <c r="C29" s="74">
        <f>'Динамика поступлений 01.03.2019'!G29</f>
        <v>29658</v>
      </c>
      <c r="D29" s="73">
        <f>'Динамика поступлений 01.03.2019'!C29</f>
        <v>4399.23</v>
      </c>
      <c r="E29" s="40">
        <f t="shared" si="0"/>
        <v>14.83</v>
      </c>
      <c r="F29" s="74">
        <f>'Динамика поступлений 01.03.2019'!H29</f>
        <v>31140</v>
      </c>
      <c r="G29" s="73">
        <f>'Динамика поступлений 01.03.2019'!D29</f>
        <v>4498.87</v>
      </c>
      <c r="H29" s="40">
        <f t="shared" si="1"/>
        <v>14.45</v>
      </c>
      <c r="I29" s="41">
        <f t="shared" si="2"/>
        <v>1482</v>
      </c>
      <c r="J29" s="42">
        <f t="shared" si="3"/>
        <v>99.64000000000033</v>
      </c>
      <c r="K29" s="37">
        <f t="shared" si="3"/>
        <v>-0.3800000000000008</v>
      </c>
    </row>
    <row r="30" spans="1:11" ht="12.75">
      <c r="A30" s="38">
        <v>23</v>
      </c>
      <c r="B30" s="39" t="s">
        <v>22</v>
      </c>
      <c r="C30" s="74">
        <f>'Динамика поступлений 01.03.2019'!G30</f>
        <v>126908</v>
      </c>
      <c r="D30" s="73">
        <f>'Динамика поступлений 01.03.2019'!C30</f>
        <v>20157.88</v>
      </c>
      <c r="E30" s="40">
        <f t="shared" si="0"/>
        <v>15.88</v>
      </c>
      <c r="F30" s="74">
        <f>'Динамика поступлений 01.03.2019'!H30</f>
        <v>141501</v>
      </c>
      <c r="G30" s="73">
        <f>'Динамика поступлений 01.03.2019'!D30</f>
        <v>24262.43</v>
      </c>
      <c r="H30" s="40">
        <f t="shared" si="1"/>
        <v>17.15</v>
      </c>
      <c r="I30" s="41">
        <f t="shared" si="2"/>
        <v>14593</v>
      </c>
      <c r="J30" s="42">
        <f t="shared" si="3"/>
        <v>4104.549999999999</v>
      </c>
      <c r="K30" s="37">
        <f t="shared" si="3"/>
        <v>1.2699999999999978</v>
      </c>
    </row>
    <row r="31" spans="1:11" ht="12.75">
      <c r="A31" s="16">
        <v>24</v>
      </c>
      <c r="B31" s="17" t="s">
        <v>23</v>
      </c>
      <c r="C31" s="74">
        <f>'Динамика поступлений 01.03.2019'!G31</f>
        <v>226360</v>
      </c>
      <c r="D31" s="73">
        <f>'Динамика поступлений 01.03.2019'!C31</f>
        <v>36907.42</v>
      </c>
      <c r="E31" s="34">
        <f t="shared" si="0"/>
        <v>16.3</v>
      </c>
      <c r="F31" s="74">
        <f>'Динамика поступлений 01.03.2019'!H31</f>
        <v>225817</v>
      </c>
      <c r="G31" s="73">
        <f>'Динамика поступлений 01.03.2019'!D31</f>
        <v>36837.1</v>
      </c>
      <c r="H31" s="34">
        <f t="shared" si="1"/>
        <v>16.31</v>
      </c>
      <c r="I31" s="36">
        <f t="shared" si="2"/>
        <v>-543</v>
      </c>
      <c r="J31" s="20">
        <f t="shared" si="3"/>
        <v>-70.31999999999971</v>
      </c>
      <c r="K31" s="37">
        <f t="shared" si="3"/>
        <v>0.00999999999999801</v>
      </c>
    </row>
    <row r="32" spans="1:11" ht="12.75">
      <c r="A32" s="38">
        <v>25</v>
      </c>
      <c r="B32" s="39" t="s">
        <v>24</v>
      </c>
      <c r="C32" s="74">
        <f>'Динамика поступлений 01.03.2019'!G32</f>
        <v>48638</v>
      </c>
      <c r="D32" s="73">
        <f>'Динамика поступлений 01.03.2019'!C32</f>
        <v>6724.7</v>
      </c>
      <c r="E32" s="40">
        <f t="shared" si="0"/>
        <v>13.83</v>
      </c>
      <c r="F32" s="74">
        <f>'Динамика поступлений 01.03.2019'!H32</f>
        <v>55402</v>
      </c>
      <c r="G32" s="73">
        <f>'Динамика поступлений 01.03.2019'!D32</f>
        <v>8509.31</v>
      </c>
      <c r="H32" s="40">
        <f t="shared" si="1"/>
        <v>15.36</v>
      </c>
      <c r="I32" s="41">
        <f t="shared" si="2"/>
        <v>6764</v>
      </c>
      <c r="J32" s="42">
        <f t="shared" si="3"/>
        <v>1784.6099999999997</v>
      </c>
      <c r="K32" s="37">
        <f t="shared" si="3"/>
        <v>1.5299999999999994</v>
      </c>
    </row>
    <row r="33" spans="1:11" ht="12.75">
      <c r="A33" s="16">
        <v>26</v>
      </c>
      <c r="B33" s="17" t="s">
        <v>25</v>
      </c>
      <c r="C33" s="74">
        <f>'Динамика поступлений 01.03.2019'!G33</f>
        <v>131414</v>
      </c>
      <c r="D33" s="73">
        <f>'Динамика поступлений 01.03.2019'!C33</f>
        <v>16857.81</v>
      </c>
      <c r="E33" s="34">
        <f t="shared" si="0"/>
        <v>12.83</v>
      </c>
      <c r="F33" s="74">
        <f>'Динамика поступлений 01.03.2019'!H33</f>
        <v>146520</v>
      </c>
      <c r="G33" s="73">
        <f>'Динамика поступлений 01.03.2019'!D33</f>
        <v>16784.69</v>
      </c>
      <c r="H33" s="34">
        <f t="shared" si="1"/>
        <v>11.46</v>
      </c>
      <c r="I33" s="36">
        <f t="shared" si="2"/>
        <v>15106</v>
      </c>
      <c r="J33" s="20">
        <f t="shared" si="3"/>
        <v>-73.12000000000262</v>
      </c>
      <c r="K33" s="37">
        <f t="shared" si="3"/>
        <v>-1.3699999999999992</v>
      </c>
    </row>
    <row r="34" spans="1:11" ht="12.75">
      <c r="A34" s="16">
        <v>27</v>
      </c>
      <c r="B34" s="17" t="s">
        <v>26</v>
      </c>
      <c r="C34" s="74">
        <f>'Динамика поступлений 01.03.2019'!G34</f>
        <v>76385</v>
      </c>
      <c r="D34" s="73">
        <f>'Динамика поступлений 01.03.2019'!C34</f>
        <v>21998.47</v>
      </c>
      <c r="E34" s="34">
        <f t="shared" si="0"/>
        <v>28.8</v>
      </c>
      <c r="F34" s="74">
        <f>'Динамика поступлений 01.03.2019'!H34</f>
        <v>80000</v>
      </c>
      <c r="G34" s="73">
        <f>'Динамика поступлений 01.03.2019'!D34</f>
        <v>15146.76</v>
      </c>
      <c r="H34" s="34">
        <f t="shared" si="1"/>
        <v>18.93</v>
      </c>
      <c r="I34" s="36">
        <f t="shared" si="2"/>
        <v>3615</v>
      </c>
      <c r="J34" s="20">
        <f t="shared" si="3"/>
        <v>-6851.710000000001</v>
      </c>
      <c r="K34" s="37">
        <f t="shared" si="3"/>
        <v>-9.870000000000001</v>
      </c>
    </row>
    <row r="35" spans="1:11" ht="12.75">
      <c r="A35" s="16">
        <v>28</v>
      </c>
      <c r="B35" s="17" t="s">
        <v>27</v>
      </c>
      <c r="C35" s="74">
        <f>'Динамика поступлений 01.03.2019'!G35</f>
        <v>75020</v>
      </c>
      <c r="D35" s="73">
        <f>'Динамика поступлений 01.03.2019'!C35</f>
        <v>11792.53</v>
      </c>
      <c r="E35" s="34">
        <f t="shared" si="0"/>
        <v>15.72</v>
      </c>
      <c r="F35" s="74">
        <f>'Динамика поступлений 01.03.2019'!H35</f>
        <v>80055</v>
      </c>
      <c r="G35" s="73">
        <f>'Динамика поступлений 01.03.2019'!D35</f>
        <v>12619.4</v>
      </c>
      <c r="H35" s="34">
        <f t="shared" si="1"/>
        <v>15.76</v>
      </c>
      <c r="I35" s="36">
        <f t="shared" si="2"/>
        <v>5035</v>
      </c>
      <c r="J35" s="20">
        <f t="shared" si="3"/>
        <v>826.869999999999</v>
      </c>
      <c r="K35" s="37">
        <f t="shared" si="3"/>
        <v>0.03999999999999915</v>
      </c>
    </row>
    <row r="36" spans="1:11" ht="12.75">
      <c r="A36" s="38">
        <v>29</v>
      </c>
      <c r="B36" s="39" t="s">
        <v>28</v>
      </c>
      <c r="C36" s="74">
        <f>'Динамика поступлений 01.03.2019'!G36</f>
        <v>166689</v>
      </c>
      <c r="D36" s="73">
        <f>'Динамика поступлений 01.03.2019'!C36</f>
        <v>19707.42</v>
      </c>
      <c r="E36" s="40">
        <f t="shared" si="0"/>
        <v>11.82</v>
      </c>
      <c r="F36" s="74">
        <f>'Динамика поступлений 01.03.2019'!H36</f>
        <v>195220</v>
      </c>
      <c r="G36" s="73">
        <f>'Динамика поступлений 01.03.2019'!D36</f>
        <v>26164.05</v>
      </c>
      <c r="H36" s="40">
        <f t="shared" si="1"/>
        <v>13.4</v>
      </c>
      <c r="I36" s="41">
        <f t="shared" si="2"/>
        <v>28531</v>
      </c>
      <c r="J36" s="42">
        <f t="shared" si="3"/>
        <v>6456.630000000001</v>
      </c>
      <c r="K36" s="37">
        <f t="shared" si="3"/>
        <v>1.58</v>
      </c>
    </row>
    <row r="37" spans="1:11" ht="12.75">
      <c r="A37" s="38">
        <v>30</v>
      </c>
      <c r="B37" s="39" t="s">
        <v>29</v>
      </c>
      <c r="C37" s="74">
        <f>'Динамика поступлений 01.03.2019'!G37</f>
        <v>246287</v>
      </c>
      <c r="D37" s="73">
        <f>'Динамика поступлений 01.03.2019'!C37</f>
        <v>33163.43</v>
      </c>
      <c r="E37" s="40">
        <f t="shared" si="0"/>
        <v>13.47</v>
      </c>
      <c r="F37" s="74">
        <f>'Динамика поступлений 01.03.2019'!H37</f>
        <v>275760</v>
      </c>
      <c r="G37" s="73">
        <f>'Динамика поступлений 01.03.2019'!D37</f>
        <v>37404.69</v>
      </c>
      <c r="H37" s="40">
        <f t="shared" si="1"/>
        <v>13.56</v>
      </c>
      <c r="I37" s="41">
        <f t="shared" si="2"/>
        <v>29473</v>
      </c>
      <c r="J37" s="42">
        <f t="shared" si="3"/>
        <v>4241.260000000002</v>
      </c>
      <c r="K37" s="37">
        <f t="shared" si="3"/>
        <v>0.08999999999999986</v>
      </c>
    </row>
    <row r="38" spans="1:11" ht="12.75">
      <c r="A38" s="38">
        <v>31</v>
      </c>
      <c r="B38" s="39" t="s">
        <v>30</v>
      </c>
      <c r="C38" s="74">
        <f>'Динамика поступлений 01.03.2019'!G38</f>
        <v>341786</v>
      </c>
      <c r="D38" s="73">
        <f>'Динамика поступлений 01.03.2019'!C38</f>
        <v>48495.49</v>
      </c>
      <c r="E38" s="40">
        <f t="shared" si="0"/>
        <v>14.19</v>
      </c>
      <c r="F38" s="74">
        <f>'Динамика поступлений 01.03.2019'!H38</f>
        <v>352542</v>
      </c>
      <c r="G38" s="73">
        <f>'Динамика поступлений 01.03.2019'!D38</f>
        <v>47571.65</v>
      </c>
      <c r="H38" s="40">
        <f t="shared" si="1"/>
        <v>13.49</v>
      </c>
      <c r="I38" s="41">
        <f t="shared" si="2"/>
        <v>10756</v>
      </c>
      <c r="J38" s="42">
        <f t="shared" si="3"/>
        <v>-923.8399999999965</v>
      </c>
      <c r="K38" s="37">
        <f t="shared" si="3"/>
        <v>-0.6999999999999993</v>
      </c>
    </row>
    <row r="39" spans="1:11" ht="12.75">
      <c r="A39" s="38">
        <v>32</v>
      </c>
      <c r="B39" s="39" t="s">
        <v>31</v>
      </c>
      <c r="C39" s="74">
        <f>'Динамика поступлений 01.03.2019'!G39</f>
        <v>193547</v>
      </c>
      <c r="D39" s="73">
        <f>'Динамика поступлений 01.03.2019'!C39</f>
        <v>27775.88</v>
      </c>
      <c r="E39" s="40">
        <f t="shared" si="0"/>
        <v>14.35</v>
      </c>
      <c r="F39" s="74">
        <f>'Динамика поступлений 01.03.2019'!H39</f>
        <v>203146</v>
      </c>
      <c r="G39" s="73">
        <f>'Динамика поступлений 01.03.2019'!D39</f>
        <v>27913.49</v>
      </c>
      <c r="H39" s="40">
        <f t="shared" si="1"/>
        <v>13.74</v>
      </c>
      <c r="I39" s="41">
        <f t="shared" si="2"/>
        <v>9599</v>
      </c>
      <c r="J39" s="42">
        <f t="shared" si="3"/>
        <v>137.61000000000058</v>
      </c>
      <c r="K39" s="37">
        <f t="shared" si="3"/>
        <v>-0.6099999999999994</v>
      </c>
    </row>
    <row r="40" spans="1:11" ht="13.5" thickBot="1">
      <c r="A40" s="38">
        <v>33</v>
      </c>
      <c r="B40" s="43" t="s">
        <v>32</v>
      </c>
      <c r="C40" s="74">
        <f>'Динамика поступлений 01.03.2019'!G40</f>
        <v>96493</v>
      </c>
      <c r="D40" s="73">
        <f>'Динамика поступлений 01.03.2019'!C40</f>
        <v>13470.04</v>
      </c>
      <c r="E40" s="44">
        <f t="shared" si="0"/>
        <v>13.96</v>
      </c>
      <c r="F40" s="74">
        <f>'Динамика поступлений 01.03.2019'!H40</f>
        <v>108011</v>
      </c>
      <c r="G40" s="73">
        <f>'Динамика поступлений 01.03.2019'!D40</f>
        <v>15773.4</v>
      </c>
      <c r="H40" s="44">
        <f t="shared" si="1"/>
        <v>14.6</v>
      </c>
      <c r="I40" s="45">
        <f t="shared" si="2"/>
        <v>11518</v>
      </c>
      <c r="J40" s="46">
        <f t="shared" si="3"/>
        <v>2303.3599999999988</v>
      </c>
      <c r="K40" s="47">
        <f t="shared" si="3"/>
        <v>0.6399999999999988</v>
      </c>
    </row>
    <row r="41" spans="1:11" ht="15.75" thickBot="1">
      <c r="A41" s="48"/>
      <c r="B41" s="49" t="s">
        <v>33</v>
      </c>
      <c r="C41" s="50">
        <f>SUM(C8:C40)</f>
        <v>12603462</v>
      </c>
      <c r="D41" s="50">
        <f>SUM(D8:D40)</f>
        <v>1983876.3899999994</v>
      </c>
      <c r="E41" s="31">
        <f t="shared" si="0"/>
        <v>15.74</v>
      </c>
      <c r="F41" s="50">
        <f>SUM(F8:F40)</f>
        <v>13674953</v>
      </c>
      <c r="G41" s="50">
        <f>SUM(G8:G40)</f>
        <v>2105306.3499999996</v>
      </c>
      <c r="H41" s="31">
        <f t="shared" si="1"/>
        <v>15.4</v>
      </c>
      <c r="I41" s="50">
        <f t="shared" si="2"/>
        <v>1071491</v>
      </c>
      <c r="J41" s="50">
        <f>G41-D41</f>
        <v>121429.9600000002</v>
      </c>
      <c r="K41" s="31">
        <f t="shared" si="3"/>
        <v>-0.33999999999999986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Сурова Н.В.</cp:lastModifiedBy>
  <cp:lastPrinted>2019-04-17T11:27:58Z</cp:lastPrinted>
  <dcterms:created xsi:type="dcterms:W3CDTF">2005-05-17T11:24:02Z</dcterms:created>
  <dcterms:modified xsi:type="dcterms:W3CDTF">2019-04-17T14:34:11Z</dcterms:modified>
  <cp:category/>
  <cp:version/>
  <cp:contentType/>
  <cp:contentStatus/>
</cp:coreProperties>
</file>