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1340" windowHeight="8535" tabRatio="598" activeTab="0"/>
  </bookViews>
  <sheets>
    <sheet name="Динамика поступлений 01.10.2017" sheetId="1" r:id="rId1"/>
    <sheet name="удельный вес 01.10.2017" sheetId="2" r:id="rId2"/>
  </sheets>
  <definedNames/>
  <calcPr fullCalcOnLoad="1"/>
</workbook>
</file>

<file path=xl/sharedStrings.xml><?xml version="1.0" encoding="utf-8"?>
<sst xmlns="http://schemas.openxmlformats.org/spreadsheetml/2006/main" count="98" uniqueCount="53">
  <si>
    <t>Темп роста</t>
  </si>
  <si>
    <t>г.Брянск</t>
  </si>
  <si>
    <t>г.Клинцы</t>
  </si>
  <si>
    <t>г.Новозыбков</t>
  </si>
  <si>
    <t>г.Сельцо</t>
  </si>
  <si>
    <t>г.Стародуб</t>
  </si>
  <si>
    <t>г.Фокино</t>
  </si>
  <si>
    <t>ИТОГО</t>
  </si>
  <si>
    <t>Отклонение</t>
  </si>
  <si>
    <t>ФОТ</t>
  </si>
  <si>
    <t>тыс.рублей</t>
  </si>
  <si>
    <t>№ п.п.</t>
  </si>
  <si>
    <t>Темп  роста</t>
  </si>
  <si>
    <t>Поступило налога на доходы физических лиц (контингент)</t>
  </si>
  <si>
    <t xml:space="preserve">ФОТ </t>
  </si>
  <si>
    <t>НДФЛ (контингент)</t>
  </si>
  <si>
    <t xml:space="preserve">Доля налога в ФОТ </t>
  </si>
  <si>
    <t>Отклонение (+,-)</t>
  </si>
  <si>
    <t>Наименование муниципального образования</t>
  </si>
  <si>
    <t xml:space="preserve">тыс.рублей </t>
  </si>
  <si>
    <t xml:space="preserve">Сравнительный анализ динамики поступления налога на доходы физических лиц (контингент) и фонда оплаты труда (ФОТ) по состоянию на 01.10.2017 года </t>
  </si>
  <si>
    <t>Сравнительный анализ динамики удельного веса  поступлений  налога на доходы физических лиц (контингент) в фонде оплаты труда (ФОТ)  по состоянию на  1 октября 2017 года</t>
  </si>
  <si>
    <t xml:space="preserve">По состоянию на 01.10.2016 </t>
  </si>
  <si>
    <t>По состоянию на 01.10.2017</t>
  </si>
  <si>
    <t>Дятьковский район</t>
  </si>
  <si>
    <t>Брасовский район</t>
  </si>
  <si>
    <t>Брянский район</t>
  </si>
  <si>
    <t>Выгоничский район</t>
  </si>
  <si>
    <t>Гордеевский район</t>
  </si>
  <si>
    <t>Дубровский район</t>
  </si>
  <si>
    <t>Жирятинский район</t>
  </si>
  <si>
    <t>Жуковский район</t>
  </si>
  <si>
    <t>Злынковский район</t>
  </si>
  <si>
    <t>Карачевский район</t>
  </si>
  <si>
    <t>Клетнянский район</t>
  </si>
  <si>
    <t>Климовский район</t>
  </si>
  <si>
    <t>Клинцовский район</t>
  </si>
  <si>
    <t>Комаричский район</t>
  </si>
  <si>
    <t>Красногорский район</t>
  </si>
  <si>
    <t>Мглинский район</t>
  </si>
  <si>
    <t>Навлинский район</t>
  </si>
  <si>
    <t>Новозыбковский район</t>
  </si>
  <si>
    <t>Погарский район</t>
  </si>
  <si>
    <t>Почепский район</t>
  </si>
  <si>
    <t>Рогнединский район</t>
  </si>
  <si>
    <t>Севский район</t>
  </si>
  <si>
    <t>Стародубский район</t>
  </si>
  <si>
    <t>Суземский район</t>
  </si>
  <si>
    <t>Суражский район</t>
  </si>
  <si>
    <t>Трубчевский район</t>
  </si>
  <si>
    <t>Унечский район</t>
  </si>
  <si>
    <t>по состоянию на 01.10.2016</t>
  </si>
  <si>
    <t>по состоянию на 01.10.2017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</si>
</sst>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0"/>
    <numFmt numFmtId="169" formatCode="0.000000"/>
    <numFmt numFmtId="170" formatCode="0.00000000"/>
    <numFmt numFmtId="171" formatCode="#,##0.0"/>
    <numFmt numFmtId="172" formatCode="#,##0&quot;р.&quot;"/>
    <numFmt numFmtId="173" formatCode="[$-FC19]d\ mmmm\ yyyy\ &quot;г.&quot;"/>
    <numFmt numFmtId="174" formatCode="#,##0.000"/>
  </numFmts>
  <fonts count="46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0" borderId="1">
      <alignment horizontal="right" vertical="top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33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" fillId="33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Alignment="1">
      <alignment/>
    </xf>
    <xf numFmtId="4" fontId="0" fillId="33" borderId="0" xfId="0" applyNumberFormat="1" applyFont="1" applyFill="1" applyBorder="1" applyAlignment="1">
      <alignment horizontal="right" vertical="top" shrinkToFit="1"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1" xfId="0" applyFont="1" applyBorder="1" applyAlignment="1">
      <alignment/>
    </xf>
    <xf numFmtId="0" fontId="5" fillId="34" borderId="18" xfId="0" applyFont="1" applyFill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5" fillId="35" borderId="21" xfId="0" applyFont="1" applyFill="1" applyBorder="1" applyAlignment="1">
      <alignment/>
    </xf>
    <xf numFmtId="0" fontId="3" fillId="35" borderId="22" xfId="0" applyFont="1" applyFill="1" applyBorder="1" applyAlignment="1">
      <alignment/>
    </xf>
    <xf numFmtId="0" fontId="5" fillId="34" borderId="11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right" wrapText="1"/>
    </xf>
    <xf numFmtId="0" fontId="3" fillId="0" borderId="23" xfId="0" applyFont="1" applyBorder="1" applyAlignment="1">
      <alignment horizontal="right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43" fontId="5" fillId="0" borderId="20" xfId="61" applyFont="1" applyBorder="1" applyAlignment="1">
      <alignment horizontal="right"/>
    </xf>
    <xf numFmtId="43" fontId="5" fillId="33" borderId="15" xfId="61" applyFont="1" applyFill="1" applyBorder="1" applyAlignment="1">
      <alignment horizontal="right" vertical="top" shrinkToFit="1"/>
    </xf>
    <xf numFmtId="43" fontId="5" fillId="34" borderId="32" xfId="61" applyFont="1" applyFill="1" applyBorder="1" applyAlignment="1">
      <alignment horizontal="right"/>
    </xf>
    <xf numFmtId="43" fontId="5" fillId="0" borderId="15" xfId="61" applyFont="1" applyBorder="1" applyAlignment="1">
      <alignment horizontal="right"/>
    </xf>
    <xf numFmtId="43" fontId="5" fillId="34" borderId="33" xfId="61" applyFont="1" applyFill="1" applyBorder="1" applyAlignment="1">
      <alignment horizontal="right"/>
    </xf>
    <xf numFmtId="43" fontId="5" fillId="35" borderId="20" xfId="61" applyFont="1" applyFill="1" applyBorder="1" applyAlignment="1">
      <alignment horizontal="right"/>
    </xf>
    <xf numFmtId="43" fontId="5" fillId="35" borderId="15" xfId="61" applyFont="1" applyFill="1" applyBorder="1" applyAlignment="1">
      <alignment horizontal="right"/>
    </xf>
    <xf numFmtId="43" fontId="5" fillId="0" borderId="21" xfId="61" applyFont="1" applyBorder="1" applyAlignment="1">
      <alignment horizontal="right"/>
    </xf>
    <xf numFmtId="43" fontId="5" fillId="35" borderId="34" xfId="61" applyFont="1" applyFill="1" applyBorder="1" applyAlignment="1">
      <alignment horizontal="right"/>
    </xf>
    <xf numFmtId="43" fontId="5" fillId="35" borderId="21" xfId="61" applyFont="1" applyFill="1" applyBorder="1" applyAlignment="1">
      <alignment horizontal="right"/>
    </xf>
    <xf numFmtId="43" fontId="5" fillId="34" borderId="35" xfId="61" applyFont="1" applyFill="1" applyBorder="1" applyAlignment="1">
      <alignment horizontal="right"/>
    </xf>
    <xf numFmtId="43" fontId="2" fillId="34" borderId="11" xfId="61" applyFont="1" applyFill="1" applyBorder="1" applyAlignment="1">
      <alignment horizontal="right"/>
    </xf>
    <xf numFmtId="43" fontId="2" fillId="34" borderId="20" xfId="61" applyFont="1" applyFill="1" applyBorder="1" applyAlignment="1">
      <alignment horizontal="right"/>
    </xf>
    <xf numFmtId="43" fontId="2" fillId="34" borderId="32" xfId="61" applyFont="1" applyFill="1" applyBorder="1" applyAlignment="1">
      <alignment horizontal="right"/>
    </xf>
    <xf numFmtId="43" fontId="2" fillId="34" borderId="15" xfId="61" applyFont="1" applyFill="1" applyBorder="1" applyAlignment="1">
      <alignment horizontal="right"/>
    </xf>
    <xf numFmtId="43" fontId="2" fillId="34" borderId="33" xfId="61" applyFont="1" applyFill="1" applyBorder="1" applyAlignment="1">
      <alignment horizontal="right"/>
    </xf>
    <xf numFmtId="43" fontId="2" fillId="34" borderId="21" xfId="61" applyFont="1" applyFill="1" applyBorder="1" applyAlignment="1">
      <alignment horizontal="right"/>
    </xf>
    <xf numFmtId="43" fontId="2" fillId="34" borderId="35" xfId="61" applyFont="1" applyFill="1" applyBorder="1" applyAlignment="1">
      <alignment horizontal="right"/>
    </xf>
    <xf numFmtId="43" fontId="5" fillId="34" borderId="11" xfId="6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S23" sqref="S23"/>
    </sheetView>
  </sheetViews>
  <sheetFormatPr defaultColWidth="9.00390625" defaultRowHeight="12.75"/>
  <cols>
    <col min="1" max="1" width="4.375" style="0" customWidth="1"/>
    <col min="2" max="2" width="21.125" style="0" customWidth="1"/>
    <col min="3" max="4" width="16.75390625" style="0" customWidth="1"/>
    <col min="5" max="5" width="13.875" style="0" customWidth="1"/>
    <col min="6" max="6" width="12.125" style="0" customWidth="1"/>
    <col min="7" max="7" width="15.625" style="0" customWidth="1"/>
    <col min="8" max="8" width="16.375" style="0" customWidth="1"/>
    <col min="9" max="9" width="14.00390625" style="0" customWidth="1"/>
    <col min="10" max="10" width="10.375" style="0" customWidth="1"/>
    <col min="11" max="12" width="9.125" style="0" hidden="1" customWidth="1"/>
    <col min="13" max="13" width="9.25390625" style="0" hidden="1" customWidth="1"/>
    <col min="14" max="14" width="0.12890625" style="0" customWidth="1"/>
    <col min="15" max="15" width="16.75390625" style="0" hidden="1" customWidth="1"/>
  </cols>
  <sheetData>
    <row r="1" spans="1:10" ht="12.75">
      <c r="A1" s="24" t="s">
        <v>20</v>
      </c>
      <c r="B1" s="24"/>
      <c r="C1" s="24"/>
      <c r="D1" s="24"/>
      <c r="E1" s="24"/>
      <c r="F1" s="24"/>
      <c r="G1" s="24"/>
      <c r="H1" s="24"/>
      <c r="I1" s="6"/>
      <c r="J1" s="6"/>
    </row>
    <row r="2" spans="1:10" ht="17.25" customHeight="1">
      <c r="A2" s="24"/>
      <c r="B2" s="24"/>
      <c r="C2" s="24"/>
      <c r="D2" s="24"/>
      <c r="E2" s="24"/>
      <c r="F2" s="24"/>
      <c r="G2" s="24"/>
      <c r="H2" s="24"/>
      <c r="I2" s="6"/>
      <c r="J2" s="6"/>
    </row>
    <row r="3" spans="1:10" ht="6" customHeight="1" hidden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6.5" customHeight="1" thickBot="1">
      <c r="A4" s="6"/>
      <c r="B4" s="6"/>
      <c r="C4" s="6"/>
      <c r="D4" s="6"/>
      <c r="E4" s="6"/>
      <c r="F4" s="6"/>
      <c r="G4" s="6"/>
      <c r="H4" s="6"/>
      <c r="I4" s="25" t="s">
        <v>10</v>
      </c>
      <c r="J4" s="26"/>
    </row>
    <row r="5" spans="1:10" ht="30" customHeight="1" thickBot="1">
      <c r="A5" s="27" t="s">
        <v>11</v>
      </c>
      <c r="B5" s="27" t="s">
        <v>18</v>
      </c>
      <c r="C5" s="29" t="s">
        <v>13</v>
      </c>
      <c r="D5" s="30"/>
      <c r="E5" s="31" t="s">
        <v>8</v>
      </c>
      <c r="F5" s="33" t="s">
        <v>0</v>
      </c>
      <c r="G5" s="29" t="s">
        <v>9</v>
      </c>
      <c r="H5" s="30"/>
      <c r="I5" s="27" t="s">
        <v>8</v>
      </c>
      <c r="J5" s="35" t="s">
        <v>12</v>
      </c>
    </row>
    <row r="6" spans="1:10" ht="48" customHeight="1" thickBot="1">
      <c r="A6" s="28"/>
      <c r="B6" s="28"/>
      <c r="C6" s="7" t="s">
        <v>51</v>
      </c>
      <c r="D6" s="7" t="s">
        <v>52</v>
      </c>
      <c r="E6" s="32"/>
      <c r="F6" s="34"/>
      <c r="G6" s="7" t="s">
        <v>51</v>
      </c>
      <c r="H6" s="7" t="s">
        <v>52</v>
      </c>
      <c r="I6" s="28"/>
      <c r="J6" s="36"/>
    </row>
    <row r="7" spans="1:10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5" ht="15.75">
      <c r="A8" s="9">
        <v>1</v>
      </c>
      <c r="B8" s="10" t="s">
        <v>1</v>
      </c>
      <c r="C8" s="44">
        <v>4704234.46</v>
      </c>
      <c r="D8" s="44">
        <v>5288157.53</v>
      </c>
      <c r="E8" s="43">
        <f aca="true" t="shared" si="0" ref="E8:E41">D8-C8</f>
        <v>583923.0700000003</v>
      </c>
      <c r="F8" s="55">
        <f aca="true" t="shared" si="1" ref="F8:F41">ROUND(D8/C8*100,2)</f>
        <v>112.41</v>
      </c>
      <c r="G8" s="43">
        <v>30242367</v>
      </c>
      <c r="H8" s="43">
        <v>31733309</v>
      </c>
      <c r="I8" s="43">
        <f>H8-G8</f>
        <v>1490942</v>
      </c>
      <c r="J8" s="56">
        <f>ROUND(H8/G8*100,2)</f>
        <v>104.93</v>
      </c>
      <c r="N8" s="1"/>
      <c r="O8" s="5"/>
    </row>
    <row r="9" spans="1:15" ht="15.75">
      <c r="A9" s="11">
        <v>2</v>
      </c>
      <c r="B9" s="12" t="s">
        <v>24</v>
      </c>
      <c r="C9" s="44">
        <v>214596.13</v>
      </c>
      <c r="D9" s="44">
        <v>228027</v>
      </c>
      <c r="E9" s="43">
        <f t="shared" si="0"/>
        <v>13430.869999999995</v>
      </c>
      <c r="F9" s="57">
        <f t="shared" si="1"/>
        <v>106.26</v>
      </c>
      <c r="G9" s="46">
        <v>1399805</v>
      </c>
      <c r="H9" s="46">
        <v>1448729</v>
      </c>
      <c r="I9" s="46">
        <f aca="true" t="shared" si="2" ref="I9:I41">H9-G9</f>
        <v>48924</v>
      </c>
      <c r="J9" s="58">
        <f aca="true" t="shared" si="3" ref="J9:J41">ROUND(H9/G9*100,2)</f>
        <v>103.5</v>
      </c>
      <c r="N9" s="1"/>
      <c r="O9" s="5"/>
    </row>
    <row r="10" spans="1:15" ht="15.75">
      <c r="A10" s="11">
        <v>3</v>
      </c>
      <c r="B10" s="12" t="s">
        <v>2</v>
      </c>
      <c r="C10" s="44">
        <v>286383.93</v>
      </c>
      <c r="D10" s="44">
        <v>328909.77</v>
      </c>
      <c r="E10" s="43">
        <f t="shared" si="0"/>
        <v>42525.840000000026</v>
      </c>
      <c r="F10" s="57">
        <f t="shared" si="1"/>
        <v>114.85</v>
      </c>
      <c r="G10" s="46">
        <v>1659006</v>
      </c>
      <c r="H10" s="46">
        <v>1808143</v>
      </c>
      <c r="I10" s="46">
        <f t="shared" si="2"/>
        <v>149137</v>
      </c>
      <c r="J10" s="58">
        <f t="shared" si="3"/>
        <v>108.99</v>
      </c>
      <c r="N10" s="1"/>
      <c r="O10" s="5"/>
    </row>
    <row r="11" spans="1:15" ht="15.75">
      <c r="A11" s="11">
        <v>4</v>
      </c>
      <c r="B11" s="12" t="s">
        <v>3</v>
      </c>
      <c r="C11" s="44">
        <v>227698.47</v>
      </c>
      <c r="D11" s="44">
        <v>232580.7</v>
      </c>
      <c r="E11" s="43">
        <f t="shared" si="0"/>
        <v>4882.2300000000105</v>
      </c>
      <c r="F11" s="57">
        <f t="shared" si="1"/>
        <v>102.14</v>
      </c>
      <c r="G11" s="46">
        <v>1394580</v>
      </c>
      <c r="H11" s="46">
        <v>1480638</v>
      </c>
      <c r="I11" s="46">
        <f t="shared" si="2"/>
        <v>86058</v>
      </c>
      <c r="J11" s="58">
        <f t="shared" si="3"/>
        <v>106.17</v>
      </c>
      <c r="N11" s="1"/>
      <c r="O11" s="5"/>
    </row>
    <row r="12" spans="1:15" ht="15.75">
      <c r="A12" s="11">
        <v>5</v>
      </c>
      <c r="B12" s="12" t="s">
        <v>4</v>
      </c>
      <c r="C12" s="44">
        <v>75691</v>
      </c>
      <c r="D12" s="44">
        <v>100702.92</v>
      </c>
      <c r="E12" s="43">
        <f t="shared" si="0"/>
        <v>25011.92</v>
      </c>
      <c r="F12" s="57">
        <f t="shared" si="1"/>
        <v>133.04</v>
      </c>
      <c r="G12" s="46">
        <v>386556</v>
      </c>
      <c r="H12" s="46">
        <v>472674</v>
      </c>
      <c r="I12" s="46">
        <f t="shared" si="2"/>
        <v>86118</v>
      </c>
      <c r="J12" s="58">
        <f t="shared" si="3"/>
        <v>122.28</v>
      </c>
      <c r="N12" s="1"/>
      <c r="O12" s="5"/>
    </row>
    <row r="13" spans="1:15" ht="15.75">
      <c r="A13" s="11">
        <v>6</v>
      </c>
      <c r="B13" s="12" t="s">
        <v>25</v>
      </c>
      <c r="C13" s="44">
        <v>72041.51</v>
      </c>
      <c r="D13" s="44">
        <v>78166.65</v>
      </c>
      <c r="E13" s="43">
        <f t="shared" si="0"/>
        <v>6125.139999999999</v>
      </c>
      <c r="F13" s="57">
        <f t="shared" si="1"/>
        <v>108.5</v>
      </c>
      <c r="G13" s="46">
        <v>387362</v>
      </c>
      <c r="H13" s="46">
        <v>419220</v>
      </c>
      <c r="I13" s="46">
        <f t="shared" si="2"/>
        <v>31858</v>
      </c>
      <c r="J13" s="58">
        <f t="shared" si="3"/>
        <v>108.22</v>
      </c>
      <c r="N13" s="1"/>
      <c r="O13" s="5"/>
    </row>
    <row r="14" spans="1:15" ht="15.75">
      <c r="A14" s="11">
        <v>7</v>
      </c>
      <c r="B14" s="12" t="s">
        <v>26</v>
      </c>
      <c r="C14" s="44">
        <v>504903.89</v>
      </c>
      <c r="D14" s="44">
        <v>441566.41</v>
      </c>
      <c r="E14" s="43">
        <f t="shared" si="0"/>
        <v>-63337.48000000004</v>
      </c>
      <c r="F14" s="57">
        <f t="shared" si="1"/>
        <v>87.46</v>
      </c>
      <c r="G14" s="46">
        <v>2323792</v>
      </c>
      <c r="H14" s="46">
        <v>2525780</v>
      </c>
      <c r="I14" s="46">
        <f t="shared" si="2"/>
        <v>201988</v>
      </c>
      <c r="J14" s="58">
        <f t="shared" si="3"/>
        <v>108.69</v>
      </c>
      <c r="N14" s="1"/>
      <c r="O14" s="5"/>
    </row>
    <row r="15" spans="1:15" ht="15.75">
      <c r="A15" s="11">
        <v>8</v>
      </c>
      <c r="B15" s="12" t="s">
        <v>27</v>
      </c>
      <c r="C15" s="44">
        <v>241760.67</v>
      </c>
      <c r="D15" s="44">
        <v>278947.86</v>
      </c>
      <c r="E15" s="43">
        <f t="shared" si="0"/>
        <v>37187.18999999997</v>
      </c>
      <c r="F15" s="57">
        <f t="shared" si="1"/>
        <v>115.38</v>
      </c>
      <c r="G15" s="46">
        <v>1737671</v>
      </c>
      <c r="H15" s="46">
        <v>2085772</v>
      </c>
      <c r="I15" s="46">
        <f t="shared" si="2"/>
        <v>348101</v>
      </c>
      <c r="J15" s="58">
        <f t="shared" si="3"/>
        <v>120.03</v>
      </c>
      <c r="N15" s="1"/>
      <c r="O15" s="5"/>
    </row>
    <row r="16" spans="1:15" ht="15.75">
      <c r="A16" s="11">
        <v>9</v>
      </c>
      <c r="B16" s="12" t="s">
        <v>28</v>
      </c>
      <c r="C16" s="44">
        <v>19562.33</v>
      </c>
      <c r="D16" s="44">
        <v>19105.04</v>
      </c>
      <c r="E16" s="43">
        <f t="shared" si="0"/>
        <v>-457.2900000000009</v>
      </c>
      <c r="F16" s="57">
        <f t="shared" si="1"/>
        <v>97.66</v>
      </c>
      <c r="G16" s="46">
        <v>118521</v>
      </c>
      <c r="H16" s="46">
        <v>128307</v>
      </c>
      <c r="I16" s="46">
        <f t="shared" si="2"/>
        <v>9786</v>
      </c>
      <c r="J16" s="58">
        <f t="shared" si="3"/>
        <v>108.26</v>
      </c>
      <c r="N16" s="1"/>
      <c r="O16" s="5"/>
    </row>
    <row r="17" spans="1:15" ht="15.75">
      <c r="A17" s="11">
        <v>10</v>
      </c>
      <c r="B17" s="12" t="s">
        <v>29</v>
      </c>
      <c r="C17" s="44">
        <v>97781.89</v>
      </c>
      <c r="D17" s="44">
        <v>103105.15</v>
      </c>
      <c r="E17" s="43">
        <f t="shared" si="0"/>
        <v>5323.259999999995</v>
      </c>
      <c r="F17" s="57">
        <f t="shared" si="1"/>
        <v>105.44</v>
      </c>
      <c r="G17" s="46">
        <v>296391</v>
      </c>
      <c r="H17" s="46">
        <v>351804</v>
      </c>
      <c r="I17" s="46">
        <f t="shared" si="2"/>
        <v>55413</v>
      </c>
      <c r="J17" s="58">
        <f t="shared" si="3"/>
        <v>118.7</v>
      </c>
      <c r="N17" s="1"/>
      <c r="O17" s="5"/>
    </row>
    <row r="18" spans="1:15" ht="15.75">
      <c r="A18" s="11">
        <v>11</v>
      </c>
      <c r="B18" s="12" t="s">
        <v>30</v>
      </c>
      <c r="C18" s="44">
        <v>38486</v>
      </c>
      <c r="D18" s="44">
        <v>47267.27</v>
      </c>
      <c r="E18" s="43">
        <f t="shared" si="0"/>
        <v>8781.269999999997</v>
      </c>
      <c r="F18" s="57">
        <f t="shared" si="1"/>
        <v>122.82</v>
      </c>
      <c r="G18" s="46">
        <v>227265</v>
      </c>
      <c r="H18" s="46">
        <v>248252</v>
      </c>
      <c r="I18" s="46">
        <f t="shared" si="2"/>
        <v>20987</v>
      </c>
      <c r="J18" s="58">
        <f t="shared" si="3"/>
        <v>109.23</v>
      </c>
      <c r="N18" s="1"/>
      <c r="O18" s="5"/>
    </row>
    <row r="19" spans="1:15" ht="15.75">
      <c r="A19" s="11">
        <v>12</v>
      </c>
      <c r="B19" s="12" t="s">
        <v>31</v>
      </c>
      <c r="C19" s="44">
        <v>179066.86</v>
      </c>
      <c r="D19" s="44">
        <v>186608.98</v>
      </c>
      <c r="E19" s="43">
        <f t="shared" si="0"/>
        <v>7542.120000000024</v>
      </c>
      <c r="F19" s="57">
        <f t="shared" si="1"/>
        <v>104.21</v>
      </c>
      <c r="G19" s="46">
        <v>926971</v>
      </c>
      <c r="H19" s="46">
        <v>960265</v>
      </c>
      <c r="I19" s="46">
        <f t="shared" si="2"/>
        <v>33294</v>
      </c>
      <c r="J19" s="58">
        <f t="shared" si="3"/>
        <v>103.59</v>
      </c>
      <c r="N19" s="1"/>
      <c r="O19" s="5"/>
    </row>
    <row r="20" spans="1:15" ht="15.75">
      <c r="A20" s="11">
        <v>13</v>
      </c>
      <c r="B20" s="12" t="s">
        <v>32</v>
      </c>
      <c r="C20" s="44">
        <v>37522.24</v>
      </c>
      <c r="D20" s="44">
        <v>33937.01</v>
      </c>
      <c r="E20" s="43">
        <f t="shared" si="0"/>
        <v>-3585.229999999996</v>
      </c>
      <c r="F20" s="57">
        <f t="shared" si="1"/>
        <v>90.45</v>
      </c>
      <c r="G20" s="46">
        <v>180991</v>
      </c>
      <c r="H20" s="46">
        <v>199612</v>
      </c>
      <c r="I20" s="46">
        <f t="shared" si="2"/>
        <v>18621</v>
      </c>
      <c r="J20" s="58">
        <f t="shared" si="3"/>
        <v>110.29</v>
      </c>
      <c r="N20" s="1"/>
      <c r="O20" s="5"/>
    </row>
    <row r="21" spans="1:15" ht="15.75">
      <c r="A21" s="11">
        <v>14</v>
      </c>
      <c r="B21" s="12" t="s">
        <v>33</v>
      </c>
      <c r="C21" s="44">
        <v>181298.73</v>
      </c>
      <c r="D21" s="44">
        <v>208124.5</v>
      </c>
      <c r="E21" s="43">
        <f t="shared" si="0"/>
        <v>26825.76999999999</v>
      </c>
      <c r="F21" s="57">
        <f t="shared" si="1"/>
        <v>114.8</v>
      </c>
      <c r="G21" s="46">
        <v>1245028</v>
      </c>
      <c r="H21" s="46">
        <v>1377498</v>
      </c>
      <c r="I21" s="46">
        <f t="shared" si="2"/>
        <v>132470</v>
      </c>
      <c r="J21" s="58">
        <f t="shared" si="3"/>
        <v>110.64</v>
      </c>
      <c r="N21" s="1"/>
      <c r="O21" s="5"/>
    </row>
    <row r="22" spans="1:15" ht="15.75">
      <c r="A22" s="11">
        <v>15</v>
      </c>
      <c r="B22" s="12" t="s">
        <v>34</v>
      </c>
      <c r="C22" s="44">
        <v>42388.3</v>
      </c>
      <c r="D22" s="44">
        <v>40645.4</v>
      </c>
      <c r="E22" s="43">
        <f t="shared" si="0"/>
        <v>-1742.9000000000015</v>
      </c>
      <c r="F22" s="57">
        <f t="shared" si="1"/>
        <v>95.89</v>
      </c>
      <c r="G22" s="46">
        <v>202249</v>
      </c>
      <c r="H22" s="46">
        <v>245481</v>
      </c>
      <c r="I22" s="46">
        <f t="shared" si="2"/>
        <v>43232</v>
      </c>
      <c r="J22" s="58">
        <f t="shared" si="3"/>
        <v>121.38</v>
      </c>
      <c r="N22" s="1"/>
      <c r="O22" s="5"/>
    </row>
    <row r="23" spans="1:15" ht="15.75">
      <c r="A23" s="11">
        <v>16</v>
      </c>
      <c r="B23" s="12" t="s">
        <v>35</v>
      </c>
      <c r="C23" s="44">
        <v>94308.89</v>
      </c>
      <c r="D23" s="44">
        <v>116852.8</v>
      </c>
      <c r="E23" s="43">
        <f t="shared" si="0"/>
        <v>22543.910000000003</v>
      </c>
      <c r="F23" s="57">
        <f t="shared" si="1"/>
        <v>123.9</v>
      </c>
      <c r="G23" s="46">
        <v>555762</v>
      </c>
      <c r="H23" s="46">
        <v>648060</v>
      </c>
      <c r="I23" s="46">
        <f t="shared" si="2"/>
        <v>92298</v>
      </c>
      <c r="J23" s="58">
        <f t="shared" si="3"/>
        <v>116.61</v>
      </c>
      <c r="N23" s="1"/>
      <c r="O23" s="5"/>
    </row>
    <row r="24" spans="1:15" ht="15.75">
      <c r="A24" s="11">
        <v>17</v>
      </c>
      <c r="B24" s="12" t="s">
        <v>36</v>
      </c>
      <c r="C24" s="44">
        <v>41215.01</v>
      </c>
      <c r="D24" s="44">
        <v>46429.95</v>
      </c>
      <c r="E24" s="43">
        <f t="shared" si="0"/>
        <v>5214.939999999995</v>
      </c>
      <c r="F24" s="57">
        <f t="shared" si="1"/>
        <v>112.65</v>
      </c>
      <c r="G24" s="46">
        <v>251111</v>
      </c>
      <c r="H24" s="46">
        <v>323118</v>
      </c>
      <c r="I24" s="46">
        <f t="shared" si="2"/>
        <v>72007</v>
      </c>
      <c r="J24" s="58">
        <f t="shared" si="3"/>
        <v>128.68</v>
      </c>
      <c r="N24" s="1"/>
      <c r="O24" s="5"/>
    </row>
    <row r="25" spans="1:15" ht="15.75">
      <c r="A25" s="11">
        <v>18</v>
      </c>
      <c r="B25" s="12" t="s">
        <v>37</v>
      </c>
      <c r="C25" s="44">
        <v>60312.22</v>
      </c>
      <c r="D25" s="44">
        <v>59014.89</v>
      </c>
      <c r="E25" s="43">
        <f t="shared" si="0"/>
        <v>-1297.3300000000017</v>
      </c>
      <c r="F25" s="57">
        <f t="shared" si="1"/>
        <v>97.85</v>
      </c>
      <c r="G25" s="46">
        <v>366591</v>
      </c>
      <c r="H25" s="46">
        <v>403898</v>
      </c>
      <c r="I25" s="46">
        <f t="shared" si="2"/>
        <v>37307</v>
      </c>
      <c r="J25" s="58">
        <f t="shared" si="3"/>
        <v>110.18</v>
      </c>
      <c r="N25" s="1"/>
      <c r="O25" s="5"/>
    </row>
    <row r="26" spans="1:15" ht="15.75">
      <c r="A26" s="11">
        <v>19</v>
      </c>
      <c r="B26" s="12" t="s">
        <v>38</v>
      </c>
      <c r="C26" s="44">
        <v>28050.24</v>
      </c>
      <c r="D26" s="44">
        <v>29191.11</v>
      </c>
      <c r="E26" s="43">
        <f t="shared" si="0"/>
        <v>1140.869999999999</v>
      </c>
      <c r="F26" s="57">
        <f t="shared" si="1"/>
        <v>104.07</v>
      </c>
      <c r="G26" s="46">
        <v>180515</v>
      </c>
      <c r="H26" s="46">
        <v>186353</v>
      </c>
      <c r="I26" s="46">
        <f t="shared" si="2"/>
        <v>5838</v>
      </c>
      <c r="J26" s="58">
        <f t="shared" si="3"/>
        <v>103.23</v>
      </c>
      <c r="N26" s="1"/>
      <c r="O26" s="5"/>
    </row>
    <row r="27" spans="1:15" ht="15.75">
      <c r="A27" s="11">
        <v>20</v>
      </c>
      <c r="B27" s="12" t="s">
        <v>39</v>
      </c>
      <c r="C27" s="44">
        <v>49926.63</v>
      </c>
      <c r="D27" s="44">
        <v>44874.39</v>
      </c>
      <c r="E27" s="43">
        <f t="shared" si="0"/>
        <v>-5052.239999999998</v>
      </c>
      <c r="F27" s="57">
        <f t="shared" si="1"/>
        <v>89.88</v>
      </c>
      <c r="G27" s="46">
        <v>272337</v>
      </c>
      <c r="H27" s="46">
        <v>254206</v>
      </c>
      <c r="I27" s="46">
        <f t="shared" si="2"/>
        <v>-18131</v>
      </c>
      <c r="J27" s="58">
        <f t="shared" si="3"/>
        <v>93.34</v>
      </c>
      <c r="N27" s="1"/>
      <c r="O27" s="5"/>
    </row>
    <row r="28" spans="1:15" ht="15.75">
      <c r="A28" s="11">
        <v>21</v>
      </c>
      <c r="B28" s="12" t="s">
        <v>40</v>
      </c>
      <c r="C28" s="44">
        <v>82148.8</v>
      </c>
      <c r="D28" s="44">
        <v>87346.31</v>
      </c>
      <c r="E28" s="43">
        <f t="shared" si="0"/>
        <v>5197.509999999995</v>
      </c>
      <c r="F28" s="57">
        <f t="shared" si="1"/>
        <v>106.33</v>
      </c>
      <c r="G28" s="46">
        <v>355007</v>
      </c>
      <c r="H28" s="46">
        <v>361243</v>
      </c>
      <c r="I28" s="46">
        <f t="shared" si="2"/>
        <v>6236</v>
      </c>
      <c r="J28" s="58">
        <f t="shared" si="3"/>
        <v>101.76</v>
      </c>
      <c r="N28" s="1"/>
      <c r="O28" s="5"/>
    </row>
    <row r="29" spans="1:15" ht="15.75">
      <c r="A29" s="11">
        <v>22</v>
      </c>
      <c r="B29" s="12" t="s">
        <v>41</v>
      </c>
      <c r="C29" s="44">
        <v>19273.98</v>
      </c>
      <c r="D29" s="44">
        <v>20564.85</v>
      </c>
      <c r="E29" s="43">
        <f t="shared" si="0"/>
        <v>1290.869999999999</v>
      </c>
      <c r="F29" s="57">
        <f t="shared" si="1"/>
        <v>106.7</v>
      </c>
      <c r="G29" s="46">
        <v>106921</v>
      </c>
      <c r="H29" s="46">
        <v>111370</v>
      </c>
      <c r="I29" s="46">
        <f t="shared" si="2"/>
        <v>4449</v>
      </c>
      <c r="J29" s="58">
        <f t="shared" si="3"/>
        <v>104.16</v>
      </c>
      <c r="N29" s="1"/>
      <c r="O29" s="5"/>
    </row>
    <row r="30" spans="1:15" ht="15.75">
      <c r="A30" s="11">
        <v>23</v>
      </c>
      <c r="B30" s="12" t="s">
        <v>42</v>
      </c>
      <c r="C30" s="44">
        <v>105112.37</v>
      </c>
      <c r="D30" s="44">
        <v>112177.95</v>
      </c>
      <c r="E30" s="43">
        <f t="shared" si="0"/>
        <v>7065.580000000002</v>
      </c>
      <c r="F30" s="57">
        <f t="shared" si="1"/>
        <v>106.72</v>
      </c>
      <c r="G30" s="46">
        <v>516944</v>
      </c>
      <c r="H30" s="46">
        <v>522096</v>
      </c>
      <c r="I30" s="46">
        <f t="shared" si="2"/>
        <v>5152</v>
      </c>
      <c r="J30" s="58">
        <f t="shared" si="3"/>
        <v>101</v>
      </c>
      <c r="N30" s="1"/>
      <c r="O30" s="5"/>
    </row>
    <row r="31" spans="1:15" ht="15.75">
      <c r="A31" s="11">
        <v>24</v>
      </c>
      <c r="B31" s="12" t="s">
        <v>43</v>
      </c>
      <c r="C31" s="44">
        <v>210040.4</v>
      </c>
      <c r="D31" s="44">
        <v>197947.51</v>
      </c>
      <c r="E31" s="43">
        <f t="shared" si="0"/>
        <v>-12092.889999999985</v>
      </c>
      <c r="F31" s="57">
        <f t="shared" si="1"/>
        <v>94.24</v>
      </c>
      <c r="G31" s="46">
        <v>1019747</v>
      </c>
      <c r="H31" s="46">
        <v>1001569</v>
      </c>
      <c r="I31" s="46">
        <f t="shared" si="2"/>
        <v>-18178</v>
      </c>
      <c r="J31" s="58">
        <f t="shared" si="3"/>
        <v>98.22</v>
      </c>
      <c r="N31" s="1"/>
      <c r="O31" s="5"/>
    </row>
    <row r="32" spans="1:15" ht="15.75">
      <c r="A32" s="11">
        <v>25</v>
      </c>
      <c r="B32" s="12" t="s">
        <v>44</v>
      </c>
      <c r="C32" s="44">
        <v>38759.98</v>
      </c>
      <c r="D32" s="44">
        <v>32683.72</v>
      </c>
      <c r="E32" s="43">
        <f t="shared" si="0"/>
        <v>-6076.260000000002</v>
      </c>
      <c r="F32" s="57">
        <f t="shared" si="1"/>
        <v>84.32</v>
      </c>
      <c r="G32" s="46">
        <v>211538</v>
      </c>
      <c r="H32" s="46">
        <v>214378</v>
      </c>
      <c r="I32" s="46">
        <f t="shared" si="2"/>
        <v>2840</v>
      </c>
      <c r="J32" s="58">
        <f t="shared" si="3"/>
        <v>101.34</v>
      </c>
      <c r="N32" s="1"/>
      <c r="O32" s="5"/>
    </row>
    <row r="33" spans="1:15" ht="15.75">
      <c r="A33" s="11">
        <v>26</v>
      </c>
      <c r="B33" s="12" t="s">
        <v>45</v>
      </c>
      <c r="C33" s="44">
        <v>77818.38</v>
      </c>
      <c r="D33" s="44">
        <v>83790</v>
      </c>
      <c r="E33" s="43">
        <f t="shared" si="0"/>
        <v>5971.619999999995</v>
      </c>
      <c r="F33" s="57">
        <f t="shared" si="1"/>
        <v>107.67</v>
      </c>
      <c r="G33" s="46">
        <v>459546</v>
      </c>
      <c r="H33" s="46">
        <v>565563</v>
      </c>
      <c r="I33" s="46">
        <f t="shared" si="2"/>
        <v>106017</v>
      </c>
      <c r="J33" s="58">
        <f t="shared" si="3"/>
        <v>123.07</v>
      </c>
      <c r="N33" s="1"/>
      <c r="O33" s="5"/>
    </row>
    <row r="34" spans="1:15" ht="15.75">
      <c r="A34" s="11">
        <v>27</v>
      </c>
      <c r="B34" s="12" t="s">
        <v>46</v>
      </c>
      <c r="C34" s="44">
        <v>69773.34</v>
      </c>
      <c r="D34" s="44">
        <v>78410.96</v>
      </c>
      <c r="E34" s="43">
        <f t="shared" si="0"/>
        <v>8637.62000000001</v>
      </c>
      <c r="F34" s="57">
        <f t="shared" si="1"/>
        <v>112.38</v>
      </c>
      <c r="G34" s="46">
        <v>267896</v>
      </c>
      <c r="H34" s="46">
        <v>272613</v>
      </c>
      <c r="I34" s="46">
        <f t="shared" si="2"/>
        <v>4717</v>
      </c>
      <c r="J34" s="58">
        <f t="shared" si="3"/>
        <v>101.76</v>
      </c>
      <c r="N34" s="1"/>
      <c r="O34" s="5"/>
    </row>
    <row r="35" spans="1:15" ht="15.75">
      <c r="A35" s="11">
        <v>28</v>
      </c>
      <c r="B35" s="12" t="s">
        <v>47</v>
      </c>
      <c r="C35" s="44">
        <v>59874.04</v>
      </c>
      <c r="D35" s="44">
        <v>61596.96</v>
      </c>
      <c r="E35" s="43">
        <f t="shared" si="0"/>
        <v>1722.9199999999983</v>
      </c>
      <c r="F35" s="57">
        <f t="shared" si="1"/>
        <v>102.88</v>
      </c>
      <c r="G35" s="46">
        <v>274569</v>
      </c>
      <c r="H35" s="46">
        <v>328242</v>
      </c>
      <c r="I35" s="46">
        <f t="shared" si="2"/>
        <v>53673</v>
      </c>
      <c r="J35" s="58">
        <f t="shared" si="3"/>
        <v>119.55</v>
      </c>
      <c r="N35" s="1"/>
      <c r="O35" s="5"/>
    </row>
    <row r="36" spans="1:15" ht="15.75">
      <c r="A36" s="11">
        <v>29</v>
      </c>
      <c r="B36" s="12" t="s">
        <v>48</v>
      </c>
      <c r="C36" s="44">
        <v>107122.47</v>
      </c>
      <c r="D36" s="44">
        <v>118028.38</v>
      </c>
      <c r="E36" s="43">
        <f t="shared" si="0"/>
        <v>10905.910000000003</v>
      </c>
      <c r="F36" s="57">
        <f t="shared" si="1"/>
        <v>110.18</v>
      </c>
      <c r="G36" s="46">
        <v>684114</v>
      </c>
      <c r="H36" s="46">
        <v>737346</v>
      </c>
      <c r="I36" s="46">
        <f t="shared" si="2"/>
        <v>53232</v>
      </c>
      <c r="J36" s="58">
        <f t="shared" si="3"/>
        <v>107.78</v>
      </c>
      <c r="N36" s="1"/>
      <c r="O36" s="5"/>
    </row>
    <row r="37" spans="1:15" ht="15.75">
      <c r="A37" s="11">
        <v>30</v>
      </c>
      <c r="B37" s="12" t="s">
        <v>49</v>
      </c>
      <c r="C37" s="44">
        <v>176080.64</v>
      </c>
      <c r="D37" s="44">
        <v>152859.26</v>
      </c>
      <c r="E37" s="43">
        <f t="shared" si="0"/>
        <v>-23221.380000000005</v>
      </c>
      <c r="F37" s="57">
        <f t="shared" si="1"/>
        <v>86.81</v>
      </c>
      <c r="G37" s="46">
        <v>1140374</v>
      </c>
      <c r="H37" s="46">
        <v>1108994</v>
      </c>
      <c r="I37" s="46">
        <f t="shared" si="2"/>
        <v>-31380</v>
      </c>
      <c r="J37" s="58">
        <f t="shared" si="3"/>
        <v>97.25</v>
      </c>
      <c r="N37" s="1"/>
      <c r="O37" s="5"/>
    </row>
    <row r="38" spans="1:15" ht="15.75">
      <c r="A38" s="11">
        <v>31</v>
      </c>
      <c r="B38" s="12" t="s">
        <v>50</v>
      </c>
      <c r="C38" s="44">
        <v>213457.56</v>
      </c>
      <c r="D38" s="44">
        <v>234242.96</v>
      </c>
      <c r="E38" s="43">
        <f t="shared" si="0"/>
        <v>20785.399999999994</v>
      </c>
      <c r="F38" s="57">
        <f t="shared" si="1"/>
        <v>109.74</v>
      </c>
      <c r="G38" s="46">
        <v>1283101</v>
      </c>
      <c r="H38" s="46">
        <v>1448201</v>
      </c>
      <c r="I38" s="46">
        <f t="shared" si="2"/>
        <v>165100</v>
      </c>
      <c r="J38" s="58">
        <f t="shared" si="3"/>
        <v>112.87</v>
      </c>
      <c r="N38" s="1"/>
      <c r="O38" s="5"/>
    </row>
    <row r="39" spans="1:15" ht="15.75">
      <c r="A39" s="11">
        <v>32</v>
      </c>
      <c r="B39" s="12" t="s">
        <v>5</v>
      </c>
      <c r="C39" s="44">
        <v>116613.75</v>
      </c>
      <c r="D39" s="44">
        <v>114989.18</v>
      </c>
      <c r="E39" s="43">
        <f t="shared" si="0"/>
        <v>-1624.570000000007</v>
      </c>
      <c r="F39" s="57">
        <f t="shared" si="1"/>
        <v>98.61</v>
      </c>
      <c r="G39" s="46">
        <v>810402</v>
      </c>
      <c r="H39" s="46">
        <v>858213</v>
      </c>
      <c r="I39" s="46">
        <f t="shared" si="2"/>
        <v>47811</v>
      </c>
      <c r="J39" s="58">
        <f t="shared" si="3"/>
        <v>105.9</v>
      </c>
      <c r="N39" s="1"/>
      <c r="O39" s="5"/>
    </row>
    <row r="40" spans="1:15" ht="16.5" thickBot="1">
      <c r="A40" s="13">
        <v>33</v>
      </c>
      <c r="B40" s="14" t="s">
        <v>6</v>
      </c>
      <c r="C40" s="44">
        <v>64210.68</v>
      </c>
      <c r="D40" s="44">
        <v>61969.56</v>
      </c>
      <c r="E40" s="43">
        <f t="shared" si="0"/>
        <v>-2241.1200000000026</v>
      </c>
      <c r="F40" s="59">
        <f t="shared" si="1"/>
        <v>96.51</v>
      </c>
      <c r="G40" s="50">
        <v>418266</v>
      </c>
      <c r="H40" s="50">
        <v>437463</v>
      </c>
      <c r="I40" s="50">
        <f t="shared" si="2"/>
        <v>19197</v>
      </c>
      <c r="J40" s="60">
        <f t="shared" si="3"/>
        <v>104.59</v>
      </c>
      <c r="N40" s="1"/>
      <c r="O40" s="5"/>
    </row>
    <row r="41" spans="1:15" ht="16.5" thickBot="1">
      <c r="A41" s="15"/>
      <c r="B41" s="16" t="s">
        <v>7</v>
      </c>
      <c r="C41" s="61">
        <f>SUM(C8:C40)</f>
        <v>8537515.79</v>
      </c>
      <c r="D41" s="61">
        <f>SUM(D8:D40)</f>
        <v>9268822.930000005</v>
      </c>
      <c r="E41" s="61">
        <f t="shared" si="0"/>
        <v>731307.1400000062</v>
      </c>
      <c r="F41" s="54">
        <f t="shared" si="1"/>
        <v>108.57</v>
      </c>
      <c r="G41" s="61">
        <f>SUM(G8:G40)</f>
        <v>51903296</v>
      </c>
      <c r="H41" s="61">
        <f>SUM(H8:H40)</f>
        <v>55268410</v>
      </c>
      <c r="I41" s="61">
        <f t="shared" si="2"/>
        <v>3365114</v>
      </c>
      <c r="J41" s="54">
        <f t="shared" si="3"/>
        <v>106.48</v>
      </c>
      <c r="N41" s="1"/>
      <c r="O41" s="3"/>
    </row>
    <row r="42" spans="14:15" ht="12.75">
      <c r="N42" s="2"/>
      <c r="O42" s="2"/>
    </row>
    <row r="43" ht="12.75">
      <c r="A43" s="4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4">
      <selection activeCell="N18" sqref="N18"/>
    </sheetView>
  </sheetViews>
  <sheetFormatPr defaultColWidth="9.00390625" defaultRowHeight="12.75"/>
  <cols>
    <col min="1" max="1" width="3.875" style="0" bestFit="1" customWidth="1"/>
    <col min="2" max="2" width="20.75390625" style="0" customWidth="1"/>
    <col min="3" max="3" width="17.625" style="0" bestFit="1" customWidth="1"/>
    <col min="4" max="4" width="16.25390625" style="0" bestFit="1" customWidth="1"/>
    <col min="5" max="5" width="12.375" style="0" bestFit="1" customWidth="1"/>
    <col min="6" max="6" width="17.625" style="0" bestFit="1" customWidth="1"/>
    <col min="7" max="7" width="16.75390625" style="0" customWidth="1"/>
    <col min="8" max="8" width="10.00390625" style="0" customWidth="1"/>
    <col min="9" max="9" width="16.125" style="0" customWidth="1"/>
    <col min="10" max="10" width="14.875" style="0" customWidth="1"/>
    <col min="11" max="11" width="10.75390625" style="0" customWidth="1"/>
  </cols>
  <sheetData>
    <row r="1" spans="1:11" ht="12.75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6"/>
      <c r="K1" s="6"/>
    </row>
    <row r="2" spans="1:11" ht="33" customHeight="1">
      <c r="A2" s="37"/>
      <c r="B2" s="37"/>
      <c r="C2" s="37"/>
      <c r="D2" s="37"/>
      <c r="E2" s="37"/>
      <c r="F2" s="37"/>
      <c r="G2" s="37"/>
      <c r="H2" s="37"/>
      <c r="I2" s="37"/>
      <c r="J2" s="6"/>
      <c r="K2" s="6"/>
    </row>
    <row r="3" spans="1:11" ht="14.25" thickBot="1">
      <c r="A3" s="6"/>
      <c r="B3" s="6"/>
      <c r="C3" s="6"/>
      <c r="D3" s="6"/>
      <c r="E3" s="6"/>
      <c r="F3" s="6"/>
      <c r="G3" s="6"/>
      <c r="H3" s="6"/>
      <c r="I3" s="6"/>
      <c r="J3" s="25" t="s">
        <v>19</v>
      </c>
      <c r="K3" s="25"/>
    </row>
    <row r="4" spans="1:11" ht="38.25" customHeight="1" thickBot="1">
      <c r="A4" s="38" t="s">
        <v>11</v>
      </c>
      <c r="B4" s="27" t="s">
        <v>18</v>
      </c>
      <c r="C4" s="40" t="s">
        <v>22</v>
      </c>
      <c r="D4" s="41"/>
      <c r="E4" s="42"/>
      <c r="F4" s="40" t="s">
        <v>23</v>
      </c>
      <c r="G4" s="41"/>
      <c r="H4" s="42"/>
      <c r="I4" s="40" t="s">
        <v>17</v>
      </c>
      <c r="J4" s="41"/>
      <c r="K4" s="42"/>
    </row>
    <row r="5" spans="1:11" ht="39" thickBot="1">
      <c r="A5" s="39"/>
      <c r="B5" s="28"/>
      <c r="C5" s="7" t="s">
        <v>14</v>
      </c>
      <c r="D5" s="7" t="s">
        <v>15</v>
      </c>
      <c r="E5" s="7" t="s">
        <v>16</v>
      </c>
      <c r="F5" s="7" t="s">
        <v>14</v>
      </c>
      <c r="G5" s="7" t="s">
        <v>15</v>
      </c>
      <c r="H5" s="7" t="s">
        <v>16</v>
      </c>
      <c r="I5" s="7" t="s">
        <v>14</v>
      </c>
      <c r="J5" s="7" t="s">
        <v>15</v>
      </c>
      <c r="K5" s="7" t="s">
        <v>16</v>
      </c>
    </row>
    <row r="6" spans="1:11" ht="13.5" thickBo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1" ht="12.75">
      <c r="A7" s="17">
        <v>1</v>
      </c>
      <c r="B7" s="18" t="s">
        <v>1</v>
      </c>
      <c r="C7" s="43">
        <v>30242367</v>
      </c>
      <c r="D7" s="44">
        <v>4704234.46</v>
      </c>
      <c r="E7" s="43">
        <f>ROUND(D7*100/C7,2)</f>
        <v>15.56</v>
      </c>
      <c r="F7" s="43">
        <v>31733309</v>
      </c>
      <c r="G7" s="44">
        <v>5288157.53</v>
      </c>
      <c r="H7" s="43">
        <f>ROUND(G7*100/F7,2)</f>
        <v>16.66</v>
      </c>
      <c r="I7" s="43">
        <f>ROUND(F7-C7,0)</f>
        <v>1490942</v>
      </c>
      <c r="J7" s="43">
        <f>G7-D7</f>
        <v>583923.0700000003</v>
      </c>
      <c r="K7" s="45">
        <f>H7-E7</f>
        <v>1.0999999999999996</v>
      </c>
    </row>
    <row r="8" spans="1:11" ht="12.75">
      <c r="A8" s="11">
        <v>2</v>
      </c>
      <c r="B8" s="12" t="s">
        <v>24</v>
      </c>
      <c r="C8" s="46">
        <v>1399805</v>
      </c>
      <c r="D8" s="44">
        <v>214596.13</v>
      </c>
      <c r="E8" s="43">
        <f aca="true" t="shared" si="0" ref="E8:E40">ROUND(D8*100/C8,2)</f>
        <v>15.33</v>
      </c>
      <c r="F8" s="46">
        <v>1448729</v>
      </c>
      <c r="G8" s="44">
        <v>228027</v>
      </c>
      <c r="H8" s="43">
        <f aca="true" t="shared" si="1" ref="H8:H40">ROUND(G8*100/F8,2)</f>
        <v>15.74</v>
      </c>
      <c r="I8" s="46">
        <f aca="true" t="shared" si="2" ref="I8:I40">ROUND(F8-C8,0)</f>
        <v>48924</v>
      </c>
      <c r="J8" s="46">
        <f aca="true" t="shared" si="3" ref="J8:K40">G8-D8</f>
        <v>13430.869999999995</v>
      </c>
      <c r="K8" s="47">
        <f t="shared" si="3"/>
        <v>0.41000000000000014</v>
      </c>
    </row>
    <row r="9" spans="1:11" ht="12.75">
      <c r="A9" s="11">
        <v>3</v>
      </c>
      <c r="B9" s="12" t="s">
        <v>2</v>
      </c>
      <c r="C9" s="46">
        <v>1659006</v>
      </c>
      <c r="D9" s="44">
        <v>286383.93</v>
      </c>
      <c r="E9" s="43">
        <f t="shared" si="0"/>
        <v>17.26</v>
      </c>
      <c r="F9" s="46">
        <v>1808143</v>
      </c>
      <c r="G9" s="44">
        <v>328909.77</v>
      </c>
      <c r="H9" s="43">
        <f t="shared" si="1"/>
        <v>18.19</v>
      </c>
      <c r="I9" s="46">
        <f>ROUND(F9-C9,0)</f>
        <v>149137</v>
      </c>
      <c r="J9" s="46">
        <f t="shared" si="3"/>
        <v>42525.840000000026</v>
      </c>
      <c r="K9" s="47">
        <f t="shared" si="3"/>
        <v>0.9299999999999997</v>
      </c>
    </row>
    <row r="10" spans="1:11" ht="12.75">
      <c r="A10" s="19">
        <v>4</v>
      </c>
      <c r="B10" s="20" t="s">
        <v>3</v>
      </c>
      <c r="C10" s="46">
        <v>1394580</v>
      </c>
      <c r="D10" s="44">
        <v>227698.47</v>
      </c>
      <c r="E10" s="48">
        <f t="shared" si="0"/>
        <v>16.33</v>
      </c>
      <c r="F10" s="46">
        <v>1480638</v>
      </c>
      <c r="G10" s="44">
        <v>232580.7</v>
      </c>
      <c r="H10" s="48">
        <f t="shared" si="1"/>
        <v>15.71</v>
      </c>
      <c r="I10" s="49">
        <f t="shared" si="2"/>
        <v>86058</v>
      </c>
      <c r="J10" s="49">
        <f t="shared" si="3"/>
        <v>4882.2300000000105</v>
      </c>
      <c r="K10" s="47">
        <f t="shared" si="3"/>
        <v>-0.6199999999999974</v>
      </c>
    </row>
    <row r="11" spans="1:11" ht="12.75">
      <c r="A11" s="19">
        <v>5</v>
      </c>
      <c r="B11" s="20" t="s">
        <v>4</v>
      </c>
      <c r="C11" s="46">
        <v>386556</v>
      </c>
      <c r="D11" s="44">
        <v>75691</v>
      </c>
      <c r="E11" s="48">
        <f t="shared" si="0"/>
        <v>19.58</v>
      </c>
      <c r="F11" s="46">
        <v>472674</v>
      </c>
      <c r="G11" s="44">
        <v>100702.92</v>
      </c>
      <c r="H11" s="48">
        <f t="shared" si="1"/>
        <v>21.3</v>
      </c>
      <c r="I11" s="49">
        <f t="shared" si="2"/>
        <v>86118</v>
      </c>
      <c r="J11" s="49">
        <f t="shared" si="3"/>
        <v>25011.92</v>
      </c>
      <c r="K11" s="47">
        <f t="shared" si="3"/>
        <v>1.7200000000000024</v>
      </c>
    </row>
    <row r="12" spans="1:11" ht="12.75">
      <c r="A12" s="11">
        <v>6</v>
      </c>
      <c r="B12" s="12" t="s">
        <v>25</v>
      </c>
      <c r="C12" s="46">
        <v>387362</v>
      </c>
      <c r="D12" s="44">
        <v>72041.51</v>
      </c>
      <c r="E12" s="43">
        <f t="shared" si="0"/>
        <v>18.6</v>
      </c>
      <c r="F12" s="46">
        <v>419220</v>
      </c>
      <c r="G12" s="44">
        <v>78166.65</v>
      </c>
      <c r="H12" s="43">
        <f t="shared" si="1"/>
        <v>18.65</v>
      </c>
      <c r="I12" s="46">
        <f t="shared" si="2"/>
        <v>31858</v>
      </c>
      <c r="J12" s="46">
        <f t="shared" si="3"/>
        <v>6125.139999999999</v>
      </c>
      <c r="K12" s="47">
        <f t="shared" si="3"/>
        <v>0.04999999999999716</v>
      </c>
    </row>
    <row r="13" spans="1:11" ht="12.75">
      <c r="A13" s="11">
        <v>7</v>
      </c>
      <c r="B13" s="12" t="s">
        <v>26</v>
      </c>
      <c r="C13" s="46">
        <v>2323792</v>
      </c>
      <c r="D13" s="44">
        <v>504903.89</v>
      </c>
      <c r="E13" s="43">
        <f t="shared" si="0"/>
        <v>21.73</v>
      </c>
      <c r="F13" s="46">
        <v>2525780</v>
      </c>
      <c r="G13" s="44">
        <v>441566.41</v>
      </c>
      <c r="H13" s="43">
        <f t="shared" si="1"/>
        <v>17.48</v>
      </c>
      <c r="I13" s="46">
        <f t="shared" si="2"/>
        <v>201988</v>
      </c>
      <c r="J13" s="46">
        <f t="shared" si="3"/>
        <v>-63337.48000000004</v>
      </c>
      <c r="K13" s="47">
        <f t="shared" si="3"/>
        <v>-4.25</v>
      </c>
    </row>
    <row r="14" spans="1:11" ht="12.75">
      <c r="A14" s="19">
        <v>8</v>
      </c>
      <c r="B14" s="20" t="s">
        <v>27</v>
      </c>
      <c r="C14" s="46">
        <v>1737671</v>
      </c>
      <c r="D14" s="44">
        <v>241760.67</v>
      </c>
      <c r="E14" s="48">
        <f t="shared" si="0"/>
        <v>13.91</v>
      </c>
      <c r="F14" s="46">
        <v>2085772</v>
      </c>
      <c r="G14" s="44">
        <v>278947.86</v>
      </c>
      <c r="H14" s="48">
        <f t="shared" si="1"/>
        <v>13.37</v>
      </c>
      <c r="I14" s="49">
        <f t="shared" si="2"/>
        <v>348101</v>
      </c>
      <c r="J14" s="49">
        <f t="shared" si="3"/>
        <v>37187.18999999997</v>
      </c>
      <c r="K14" s="47">
        <f t="shared" si="3"/>
        <v>-0.5400000000000009</v>
      </c>
    </row>
    <row r="15" spans="1:11" ht="12.75">
      <c r="A15" s="19">
        <v>9</v>
      </c>
      <c r="B15" s="20" t="s">
        <v>28</v>
      </c>
      <c r="C15" s="46">
        <v>118521</v>
      </c>
      <c r="D15" s="44">
        <v>19562.33</v>
      </c>
      <c r="E15" s="48">
        <f t="shared" si="0"/>
        <v>16.51</v>
      </c>
      <c r="F15" s="46">
        <v>128307</v>
      </c>
      <c r="G15" s="44">
        <v>19105.04</v>
      </c>
      <c r="H15" s="48">
        <f t="shared" si="1"/>
        <v>14.89</v>
      </c>
      <c r="I15" s="49">
        <f t="shared" si="2"/>
        <v>9786</v>
      </c>
      <c r="J15" s="49">
        <f t="shared" si="3"/>
        <v>-457.2900000000009</v>
      </c>
      <c r="K15" s="47">
        <f t="shared" si="3"/>
        <v>-1.620000000000001</v>
      </c>
    </row>
    <row r="16" spans="1:11" ht="12.75">
      <c r="A16" s="11">
        <v>10</v>
      </c>
      <c r="B16" s="12" t="s">
        <v>29</v>
      </c>
      <c r="C16" s="46">
        <v>296391</v>
      </c>
      <c r="D16" s="44">
        <v>97781.89</v>
      </c>
      <c r="E16" s="43">
        <f t="shared" si="0"/>
        <v>32.99</v>
      </c>
      <c r="F16" s="46">
        <v>351804</v>
      </c>
      <c r="G16" s="44">
        <v>103105.15</v>
      </c>
      <c r="H16" s="43">
        <f t="shared" si="1"/>
        <v>29.31</v>
      </c>
      <c r="I16" s="46">
        <f>ROUND(F16-C16,0)</f>
        <v>55413</v>
      </c>
      <c r="J16" s="46">
        <f t="shared" si="3"/>
        <v>5323.259999999995</v>
      </c>
      <c r="K16" s="47">
        <f t="shared" si="3"/>
        <v>-3.6800000000000033</v>
      </c>
    </row>
    <row r="17" spans="1:11" ht="12.75">
      <c r="A17" s="11">
        <v>11</v>
      </c>
      <c r="B17" s="12" t="s">
        <v>30</v>
      </c>
      <c r="C17" s="46">
        <v>227265</v>
      </c>
      <c r="D17" s="44">
        <v>38486</v>
      </c>
      <c r="E17" s="43">
        <f t="shared" si="0"/>
        <v>16.93</v>
      </c>
      <c r="F17" s="46">
        <v>248252</v>
      </c>
      <c r="G17" s="44">
        <v>47267.27</v>
      </c>
      <c r="H17" s="43">
        <f t="shared" si="1"/>
        <v>19.04</v>
      </c>
      <c r="I17" s="46">
        <f t="shared" si="2"/>
        <v>20987</v>
      </c>
      <c r="J17" s="46">
        <f t="shared" si="3"/>
        <v>8781.269999999997</v>
      </c>
      <c r="K17" s="47">
        <f t="shared" si="3"/>
        <v>2.1099999999999994</v>
      </c>
    </row>
    <row r="18" spans="1:11" ht="12.75">
      <c r="A18" s="11">
        <v>12</v>
      </c>
      <c r="B18" s="12" t="s">
        <v>31</v>
      </c>
      <c r="C18" s="46">
        <v>926971</v>
      </c>
      <c r="D18" s="44">
        <v>179066.86</v>
      </c>
      <c r="E18" s="43">
        <f t="shared" si="0"/>
        <v>19.32</v>
      </c>
      <c r="F18" s="46">
        <v>960265</v>
      </c>
      <c r="G18" s="44">
        <v>186608.98</v>
      </c>
      <c r="H18" s="43">
        <f t="shared" si="1"/>
        <v>19.43</v>
      </c>
      <c r="I18" s="46">
        <f t="shared" si="2"/>
        <v>33294</v>
      </c>
      <c r="J18" s="46">
        <f t="shared" si="3"/>
        <v>7542.120000000024</v>
      </c>
      <c r="K18" s="47">
        <f t="shared" si="3"/>
        <v>0.10999999999999943</v>
      </c>
    </row>
    <row r="19" spans="1:11" ht="12.75">
      <c r="A19" s="19">
        <v>13</v>
      </c>
      <c r="B19" s="20" t="s">
        <v>32</v>
      </c>
      <c r="C19" s="46">
        <v>180991</v>
      </c>
      <c r="D19" s="44">
        <v>37522.24</v>
      </c>
      <c r="E19" s="48">
        <f t="shared" si="0"/>
        <v>20.73</v>
      </c>
      <c r="F19" s="46">
        <v>199612</v>
      </c>
      <c r="G19" s="44">
        <v>33937.01</v>
      </c>
      <c r="H19" s="48">
        <f t="shared" si="1"/>
        <v>17</v>
      </c>
      <c r="I19" s="49">
        <f t="shared" si="2"/>
        <v>18621</v>
      </c>
      <c r="J19" s="49">
        <f t="shared" si="3"/>
        <v>-3585.229999999996</v>
      </c>
      <c r="K19" s="47">
        <f t="shared" si="3"/>
        <v>-3.7300000000000004</v>
      </c>
    </row>
    <row r="20" spans="1:11" ht="12.75">
      <c r="A20" s="11">
        <v>14</v>
      </c>
      <c r="B20" s="12" t="s">
        <v>33</v>
      </c>
      <c r="C20" s="46">
        <v>1245028</v>
      </c>
      <c r="D20" s="44">
        <v>181298.73</v>
      </c>
      <c r="E20" s="43">
        <f t="shared" si="0"/>
        <v>14.56</v>
      </c>
      <c r="F20" s="46">
        <v>1377498</v>
      </c>
      <c r="G20" s="44">
        <v>208124.5</v>
      </c>
      <c r="H20" s="43">
        <f t="shared" si="1"/>
        <v>15.11</v>
      </c>
      <c r="I20" s="46">
        <f t="shared" si="2"/>
        <v>132470</v>
      </c>
      <c r="J20" s="46">
        <f t="shared" si="3"/>
        <v>26825.76999999999</v>
      </c>
      <c r="K20" s="47">
        <f t="shared" si="3"/>
        <v>0.5499999999999989</v>
      </c>
    </row>
    <row r="21" spans="1:11" ht="12.75">
      <c r="A21" s="11">
        <v>15</v>
      </c>
      <c r="B21" s="12" t="s">
        <v>34</v>
      </c>
      <c r="C21" s="46">
        <v>202249</v>
      </c>
      <c r="D21" s="44">
        <v>42388.3</v>
      </c>
      <c r="E21" s="43">
        <f t="shared" si="0"/>
        <v>20.96</v>
      </c>
      <c r="F21" s="46">
        <v>245481</v>
      </c>
      <c r="G21" s="44">
        <v>40645.4</v>
      </c>
      <c r="H21" s="43">
        <f t="shared" si="1"/>
        <v>16.56</v>
      </c>
      <c r="I21" s="46">
        <f t="shared" si="2"/>
        <v>43232</v>
      </c>
      <c r="J21" s="46">
        <f t="shared" si="3"/>
        <v>-1742.9000000000015</v>
      </c>
      <c r="K21" s="47">
        <f t="shared" si="3"/>
        <v>-4.400000000000002</v>
      </c>
    </row>
    <row r="22" spans="1:11" ht="12.75">
      <c r="A22" s="11">
        <v>16</v>
      </c>
      <c r="B22" s="12" t="s">
        <v>35</v>
      </c>
      <c r="C22" s="46">
        <v>555762</v>
      </c>
      <c r="D22" s="44">
        <v>94308.89</v>
      </c>
      <c r="E22" s="43">
        <f t="shared" si="0"/>
        <v>16.97</v>
      </c>
      <c r="F22" s="46">
        <v>648060</v>
      </c>
      <c r="G22" s="44">
        <v>116852.8</v>
      </c>
      <c r="H22" s="43">
        <f t="shared" si="1"/>
        <v>18.03</v>
      </c>
      <c r="I22" s="46">
        <f t="shared" si="2"/>
        <v>92298</v>
      </c>
      <c r="J22" s="46">
        <f t="shared" si="3"/>
        <v>22543.910000000003</v>
      </c>
      <c r="K22" s="47">
        <f t="shared" si="3"/>
        <v>1.0600000000000023</v>
      </c>
    </row>
    <row r="23" spans="1:11" ht="12.75">
      <c r="A23" s="19">
        <v>17</v>
      </c>
      <c r="B23" s="20" t="s">
        <v>36</v>
      </c>
      <c r="C23" s="46">
        <v>251111</v>
      </c>
      <c r="D23" s="44">
        <v>41215.01</v>
      </c>
      <c r="E23" s="48">
        <f t="shared" si="0"/>
        <v>16.41</v>
      </c>
      <c r="F23" s="46">
        <v>323118</v>
      </c>
      <c r="G23" s="44">
        <v>46429.95</v>
      </c>
      <c r="H23" s="48">
        <f t="shared" si="1"/>
        <v>14.37</v>
      </c>
      <c r="I23" s="49">
        <f t="shared" si="2"/>
        <v>72007</v>
      </c>
      <c r="J23" s="49">
        <f t="shared" si="3"/>
        <v>5214.939999999995</v>
      </c>
      <c r="K23" s="47">
        <f t="shared" si="3"/>
        <v>-2.040000000000001</v>
      </c>
    </row>
    <row r="24" spans="1:11" ht="12.75">
      <c r="A24" s="19">
        <v>18</v>
      </c>
      <c r="B24" s="20" t="s">
        <v>37</v>
      </c>
      <c r="C24" s="46">
        <v>366591</v>
      </c>
      <c r="D24" s="44">
        <v>60312.22</v>
      </c>
      <c r="E24" s="48">
        <f t="shared" si="0"/>
        <v>16.45</v>
      </c>
      <c r="F24" s="46">
        <v>403898</v>
      </c>
      <c r="G24" s="44">
        <v>59014.89</v>
      </c>
      <c r="H24" s="48">
        <f t="shared" si="1"/>
        <v>14.61</v>
      </c>
      <c r="I24" s="49">
        <f t="shared" si="2"/>
        <v>37307</v>
      </c>
      <c r="J24" s="49">
        <f t="shared" si="3"/>
        <v>-1297.3300000000017</v>
      </c>
      <c r="K24" s="47">
        <f t="shared" si="3"/>
        <v>-1.8399999999999999</v>
      </c>
    </row>
    <row r="25" spans="1:11" ht="12.75">
      <c r="A25" s="19">
        <v>19</v>
      </c>
      <c r="B25" s="20" t="s">
        <v>38</v>
      </c>
      <c r="C25" s="46">
        <v>180515</v>
      </c>
      <c r="D25" s="44">
        <v>28050.24</v>
      </c>
      <c r="E25" s="48">
        <f t="shared" si="0"/>
        <v>15.54</v>
      </c>
      <c r="F25" s="46">
        <v>186353</v>
      </c>
      <c r="G25" s="44">
        <v>29191.11</v>
      </c>
      <c r="H25" s="48">
        <f t="shared" si="1"/>
        <v>15.66</v>
      </c>
      <c r="I25" s="49">
        <f t="shared" si="2"/>
        <v>5838</v>
      </c>
      <c r="J25" s="49">
        <f t="shared" si="3"/>
        <v>1140.869999999999</v>
      </c>
      <c r="K25" s="47">
        <f t="shared" si="3"/>
        <v>0.120000000000001</v>
      </c>
    </row>
    <row r="26" spans="1:11" ht="12.75">
      <c r="A26" s="11">
        <v>20</v>
      </c>
      <c r="B26" s="12" t="s">
        <v>39</v>
      </c>
      <c r="C26" s="46">
        <v>272337</v>
      </c>
      <c r="D26" s="44">
        <v>49926.63</v>
      </c>
      <c r="E26" s="43">
        <f t="shared" si="0"/>
        <v>18.33</v>
      </c>
      <c r="F26" s="46">
        <v>254206</v>
      </c>
      <c r="G26" s="44">
        <v>44874.39</v>
      </c>
      <c r="H26" s="43">
        <f t="shared" si="1"/>
        <v>17.65</v>
      </c>
      <c r="I26" s="46">
        <f t="shared" si="2"/>
        <v>-18131</v>
      </c>
      <c r="J26" s="46">
        <f t="shared" si="3"/>
        <v>-5052.239999999998</v>
      </c>
      <c r="K26" s="47">
        <f t="shared" si="3"/>
        <v>-0.6799999999999997</v>
      </c>
    </row>
    <row r="27" spans="1:11" ht="12.75">
      <c r="A27" s="11">
        <v>21</v>
      </c>
      <c r="B27" s="12" t="s">
        <v>40</v>
      </c>
      <c r="C27" s="46">
        <v>355007</v>
      </c>
      <c r="D27" s="44">
        <v>82148.8</v>
      </c>
      <c r="E27" s="43">
        <f t="shared" si="0"/>
        <v>23.14</v>
      </c>
      <c r="F27" s="46">
        <v>361243</v>
      </c>
      <c r="G27" s="44">
        <v>87346.31</v>
      </c>
      <c r="H27" s="43">
        <f t="shared" si="1"/>
        <v>24.18</v>
      </c>
      <c r="I27" s="46">
        <f t="shared" si="2"/>
        <v>6236</v>
      </c>
      <c r="J27" s="46">
        <f t="shared" si="3"/>
        <v>5197.509999999995</v>
      </c>
      <c r="K27" s="47">
        <f t="shared" si="3"/>
        <v>1.0399999999999991</v>
      </c>
    </row>
    <row r="28" spans="1:11" ht="12.75">
      <c r="A28" s="19">
        <v>22</v>
      </c>
      <c r="B28" s="20" t="s">
        <v>41</v>
      </c>
      <c r="C28" s="46">
        <v>106921</v>
      </c>
      <c r="D28" s="44">
        <v>19273.98</v>
      </c>
      <c r="E28" s="48">
        <f t="shared" si="0"/>
        <v>18.03</v>
      </c>
      <c r="F28" s="46">
        <v>111370</v>
      </c>
      <c r="G28" s="44">
        <v>20564.85</v>
      </c>
      <c r="H28" s="48">
        <f t="shared" si="1"/>
        <v>18.47</v>
      </c>
      <c r="I28" s="49">
        <f t="shared" si="2"/>
        <v>4449</v>
      </c>
      <c r="J28" s="49">
        <f t="shared" si="3"/>
        <v>1290.869999999999</v>
      </c>
      <c r="K28" s="47">
        <f t="shared" si="3"/>
        <v>0.4399999999999977</v>
      </c>
    </row>
    <row r="29" spans="1:11" ht="12.75">
      <c r="A29" s="19">
        <v>23</v>
      </c>
      <c r="B29" s="20" t="s">
        <v>42</v>
      </c>
      <c r="C29" s="46">
        <v>516944</v>
      </c>
      <c r="D29" s="44">
        <v>105112.37</v>
      </c>
      <c r="E29" s="48">
        <f t="shared" si="0"/>
        <v>20.33</v>
      </c>
      <c r="F29" s="46">
        <v>522096</v>
      </c>
      <c r="G29" s="44">
        <v>112177.95</v>
      </c>
      <c r="H29" s="48">
        <f t="shared" si="1"/>
        <v>21.49</v>
      </c>
      <c r="I29" s="49">
        <f t="shared" si="2"/>
        <v>5152</v>
      </c>
      <c r="J29" s="49">
        <f t="shared" si="3"/>
        <v>7065.580000000002</v>
      </c>
      <c r="K29" s="47">
        <f t="shared" si="3"/>
        <v>1.1600000000000001</v>
      </c>
    </row>
    <row r="30" spans="1:11" ht="12.75">
      <c r="A30" s="11">
        <v>24</v>
      </c>
      <c r="B30" s="12" t="s">
        <v>43</v>
      </c>
      <c r="C30" s="46">
        <v>1019747</v>
      </c>
      <c r="D30" s="44">
        <v>210040.4</v>
      </c>
      <c r="E30" s="43">
        <f t="shared" si="0"/>
        <v>20.6</v>
      </c>
      <c r="F30" s="46">
        <v>1001569</v>
      </c>
      <c r="G30" s="44">
        <v>197947.51</v>
      </c>
      <c r="H30" s="43">
        <f t="shared" si="1"/>
        <v>19.76</v>
      </c>
      <c r="I30" s="46">
        <f t="shared" si="2"/>
        <v>-18178</v>
      </c>
      <c r="J30" s="46">
        <f t="shared" si="3"/>
        <v>-12092.889999999985</v>
      </c>
      <c r="K30" s="47">
        <f t="shared" si="3"/>
        <v>-0.8399999999999999</v>
      </c>
    </row>
    <row r="31" spans="1:11" ht="12.75">
      <c r="A31" s="19">
        <v>25</v>
      </c>
      <c r="B31" s="20" t="s">
        <v>44</v>
      </c>
      <c r="C31" s="46">
        <v>211538</v>
      </c>
      <c r="D31" s="44">
        <v>38759.98</v>
      </c>
      <c r="E31" s="48">
        <f t="shared" si="0"/>
        <v>18.32</v>
      </c>
      <c r="F31" s="46">
        <v>214378</v>
      </c>
      <c r="G31" s="44">
        <v>32683.72</v>
      </c>
      <c r="H31" s="48">
        <f t="shared" si="1"/>
        <v>15.25</v>
      </c>
      <c r="I31" s="49">
        <f t="shared" si="2"/>
        <v>2840</v>
      </c>
      <c r="J31" s="49">
        <f t="shared" si="3"/>
        <v>-6076.260000000002</v>
      </c>
      <c r="K31" s="47">
        <f t="shared" si="3"/>
        <v>-3.0700000000000003</v>
      </c>
    </row>
    <row r="32" spans="1:11" ht="12.75">
      <c r="A32" s="11">
        <v>26</v>
      </c>
      <c r="B32" s="12" t="s">
        <v>45</v>
      </c>
      <c r="C32" s="46">
        <v>459546</v>
      </c>
      <c r="D32" s="44">
        <v>77818.38</v>
      </c>
      <c r="E32" s="43">
        <f t="shared" si="0"/>
        <v>16.93</v>
      </c>
      <c r="F32" s="46">
        <v>565563</v>
      </c>
      <c r="G32" s="44">
        <v>83790</v>
      </c>
      <c r="H32" s="43">
        <f t="shared" si="1"/>
        <v>14.82</v>
      </c>
      <c r="I32" s="46">
        <f t="shared" si="2"/>
        <v>106017</v>
      </c>
      <c r="J32" s="46">
        <f t="shared" si="3"/>
        <v>5971.619999999995</v>
      </c>
      <c r="K32" s="47">
        <f t="shared" si="3"/>
        <v>-2.1099999999999994</v>
      </c>
    </row>
    <row r="33" spans="1:11" ht="12.75">
      <c r="A33" s="11">
        <v>27</v>
      </c>
      <c r="B33" s="12" t="s">
        <v>46</v>
      </c>
      <c r="C33" s="46">
        <v>267896</v>
      </c>
      <c r="D33" s="44">
        <v>69773.34</v>
      </c>
      <c r="E33" s="43">
        <f t="shared" si="0"/>
        <v>26.04</v>
      </c>
      <c r="F33" s="46">
        <v>272613</v>
      </c>
      <c r="G33" s="44">
        <v>78410.96</v>
      </c>
      <c r="H33" s="43">
        <f t="shared" si="1"/>
        <v>28.76</v>
      </c>
      <c r="I33" s="46">
        <f t="shared" si="2"/>
        <v>4717</v>
      </c>
      <c r="J33" s="46">
        <f t="shared" si="3"/>
        <v>8637.62000000001</v>
      </c>
      <c r="K33" s="47">
        <f t="shared" si="3"/>
        <v>2.7200000000000024</v>
      </c>
    </row>
    <row r="34" spans="1:11" ht="12.75">
      <c r="A34" s="11">
        <v>28</v>
      </c>
      <c r="B34" s="12" t="s">
        <v>47</v>
      </c>
      <c r="C34" s="46">
        <v>274569</v>
      </c>
      <c r="D34" s="44">
        <v>59874.04</v>
      </c>
      <c r="E34" s="43">
        <f t="shared" si="0"/>
        <v>21.81</v>
      </c>
      <c r="F34" s="46">
        <v>328242</v>
      </c>
      <c r="G34" s="44">
        <v>61596.96</v>
      </c>
      <c r="H34" s="43">
        <f t="shared" si="1"/>
        <v>18.77</v>
      </c>
      <c r="I34" s="46">
        <f t="shared" si="2"/>
        <v>53673</v>
      </c>
      <c r="J34" s="46">
        <f t="shared" si="3"/>
        <v>1722.9199999999983</v>
      </c>
      <c r="K34" s="47">
        <f t="shared" si="3"/>
        <v>-3.039999999999999</v>
      </c>
    </row>
    <row r="35" spans="1:11" ht="12.75">
      <c r="A35" s="19">
        <v>29</v>
      </c>
      <c r="B35" s="20" t="s">
        <v>48</v>
      </c>
      <c r="C35" s="46">
        <v>684114</v>
      </c>
      <c r="D35" s="44">
        <v>107122.47</v>
      </c>
      <c r="E35" s="48">
        <f t="shared" si="0"/>
        <v>15.66</v>
      </c>
      <c r="F35" s="46">
        <v>737346</v>
      </c>
      <c r="G35" s="44">
        <v>118028.38</v>
      </c>
      <c r="H35" s="48">
        <f t="shared" si="1"/>
        <v>16.01</v>
      </c>
      <c r="I35" s="49">
        <f t="shared" si="2"/>
        <v>53232</v>
      </c>
      <c r="J35" s="49">
        <f t="shared" si="3"/>
        <v>10905.910000000003</v>
      </c>
      <c r="K35" s="47">
        <f t="shared" si="3"/>
        <v>0.3500000000000014</v>
      </c>
    </row>
    <row r="36" spans="1:11" ht="12.75">
      <c r="A36" s="19">
        <v>30</v>
      </c>
      <c r="B36" s="20" t="s">
        <v>49</v>
      </c>
      <c r="C36" s="46">
        <v>1140374</v>
      </c>
      <c r="D36" s="44">
        <v>176080.64</v>
      </c>
      <c r="E36" s="48">
        <f t="shared" si="0"/>
        <v>15.44</v>
      </c>
      <c r="F36" s="46">
        <v>1108994</v>
      </c>
      <c r="G36" s="44">
        <v>152859.26</v>
      </c>
      <c r="H36" s="48">
        <f t="shared" si="1"/>
        <v>13.78</v>
      </c>
      <c r="I36" s="49">
        <f t="shared" si="2"/>
        <v>-31380</v>
      </c>
      <c r="J36" s="49">
        <f t="shared" si="3"/>
        <v>-23221.380000000005</v>
      </c>
      <c r="K36" s="47">
        <f t="shared" si="3"/>
        <v>-1.6600000000000001</v>
      </c>
    </row>
    <row r="37" spans="1:11" ht="12.75">
      <c r="A37" s="19">
        <v>31</v>
      </c>
      <c r="B37" s="20" t="s">
        <v>50</v>
      </c>
      <c r="C37" s="46">
        <v>1283101</v>
      </c>
      <c r="D37" s="44">
        <v>213457.56</v>
      </c>
      <c r="E37" s="48">
        <f t="shared" si="0"/>
        <v>16.64</v>
      </c>
      <c r="F37" s="46">
        <v>1448201</v>
      </c>
      <c r="G37" s="44">
        <v>234242.96</v>
      </c>
      <c r="H37" s="48">
        <f t="shared" si="1"/>
        <v>16.17</v>
      </c>
      <c r="I37" s="49">
        <f t="shared" si="2"/>
        <v>165100</v>
      </c>
      <c r="J37" s="49">
        <f t="shared" si="3"/>
        <v>20785.399999999994</v>
      </c>
      <c r="K37" s="47">
        <f t="shared" si="3"/>
        <v>-0.46999999999999886</v>
      </c>
    </row>
    <row r="38" spans="1:11" ht="12.75">
      <c r="A38" s="19">
        <v>32</v>
      </c>
      <c r="B38" s="20" t="s">
        <v>5</v>
      </c>
      <c r="C38" s="46">
        <v>810402</v>
      </c>
      <c r="D38" s="44">
        <v>116613.75</v>
      </c>
      <c r="E38" s="48">
        <f t="shared" si="0"/>
        <v>14.39</v>
      </c>
      <c r="F38" s="46">
        <v>858213</v>
      </c>
      <c r="G38" s="44">
        <v>114989.18</v>
      </c>
      <c r="H38" s="48">
        <f t="shared" si="1"/>
        <v>13.4</v>
      </c>
      <c r="I38" s="49">
        <f t="shared" si="2"/>
        <v>47811</v>
      </c>
      <c r="J38" s="49">
        <f t="shared" si="3"/>
        <v>-1624.570000000007</v>
      </c>
      <c r="K38" s="47">
        <f t="shared" si="3"/>
        <v>-0.9900000000000002</v>
      </c>
    </row>
    <row r="39" spans="1:11" ht="13.5" thickBot="1">
      <c r="A39" s="19">
        <v>33</v>
      </c>
      <c r="B39" s="21" t="s">
        <v>6</v>
      </c>
      <c r="C39" s="50">
        <v>418266</v>
      </c>
      <c r="D39" s="44">
        <v>64210.68</v>
      </c>
      <c r="E39" s="51">
        <f t="shared" si="0"/>
        <v>15.35</v>
      </c>
      <c r="F39" s="50">
        <v>437463</v>
      </c>
      <c r="G39" s="44">
        <v>61969.56</v>
      </c>
      <c r="H39" s="51">
        <f t="shared" si="1"/>
        <v>14.17</v>
      </c>
      <c r="I39" s="52">
        <f t="shared" si="2"/>
        <v>19197</v>
      </c>
      <c r="J39" s="52">
        <f t="shared" si="3"/>
        <v>-2241.1200000000026</v>
      </c>
      <c r="K39" s="53">
        <f t="shared" si="3"/>
        <v>-1.1799999999999997</v>
      </c>
    </row>
    <row r="40" spans="1:11" ht="16.5" thickBot="1">
      <c r="A40" s="22"/>
      <c r="B40" s="23" t="s">
        <v>7</v>
      </c>
      <c r="C40" s="54">
        <f>SUM(C7:C39)</f>
        <v>51903296</v>
      </c>
      <c r="D40" s="54">
        <f>SUM(D7:D39)</f>
        <v>8537515.79</v>
      </c>
      <c r="E40" s="54">
        <f t="shared" si="0"/>
        <v>16.45</v>
      </c>
      <c r="F40" s="54">
        <f>SUM(F7:F39)</f>
        <v>55268410</v>
      </c>
      <c r="G40" s="54">
        <f>SUM(G7:G39)</f>
        <v>9268822.930000005</v>
      </c>
      <c r="H40" s="54">
        <f t="shared" si="1"/>
        <v>16.77</v>
      </c>
      <c r="I40" s="54">
        <f t="shared" si="2"/>
        <v>3365114</v>
      </c>
      <c r="J40" s="54">
        <f>G40-D40</f>
        <v>731307.1400000062</v>
      </c>
      <c r="K40" s="54">
        <f t="shared" si="3"/>
        <v>0.3200000000000003</v>
      </c>
    </row>
  </sheetData>
  <sheetProtection/>
  <mergeCells count="7">
    <mergeCell ref="A1:I2"/>
    <mergeCell ref="J3:K3"/>
    <mergeCell ref="A4:A5"/>
    <mergeCell ref="B4:B5"/>
    <mergeCell ref="C4:E4"/>
    <mergeCell ref="F4:H4"/>
    <mergeCell ref="I4:K4"/>
  </mergeCells>
  <printOptions/>
  <pageMargins left="0.31496062992125984" right="0.11811023622047245" top="0.15748031496062992" bottom="0.354330708661417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Бабась А.А.</cp:lastModifiedBy>
  <cp:lastPrinted>2017-11-15T05:55:32Z</cp:lastPrinted>
  <dcterms:created xsi:type="dcterms:W3CDTF">2005-05-17T11:24:02Z</dcterms:created>
  <dcterms:modified xsi:type="dcterms:W3CDTF">2017-11-15T13:22:44Z</dcterms:modified>
  <cp:category/>
  <cp:version/>
  <cp:contentType/>
  <cp:contentStatus/>
</cp:coreProperties>
</file>