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Расходы" sheetId="1" r:id="rId1"/>
  </sheets>
  <definedNames>
    <definedName name="_xlnm.Print_Titles" localSheetId="0">'Расходы'!$4:$6</definedName>
    <definedName name="_xlnm.Print_Area" localSheetId="0">'Расходы'!$A$1:$J$81</definedName>
  </definedNames>
  <calcPr fullCalcOnLoad="1"/>
</workbook>
</file>

<file path=xl/sharedStrings.xml><?xml version="1.0" encoding="utf-8"?>
<sst xmlns="http://schemas.openxmlformats.org/spreadsheetml/2006/main" count="230" uniqueCount="159">
  <si>
    <t>#Н/Д</t>
  </si>
  <si>
    <t>-</t>
  </si>
  <si>
    <t xml:space="preserve"> Наименование </t>
  </si>
  <si>
    <t>Рз Пр</t>
  </si>
  <si>
    <t>Кассовое исполнение                                                               за 1 квартал                                                                           2015 года</t>
  </si>
  <si>
    <t>Процент исполнения к уточненной бюджетной росписи</t>
  </si>
  <si>
    <t>(рублей)</t>
  </si>
  <si>
    <t>ВСЕГО:</t>
  </si>
  <si>
    <t>0100</t>
  </si>
  <si>
    <t>0102</t>
  </si>
  <si>
    <t>0103</t>
  </si>
  <si>
    <t>0104</t>
  </si>
  <si>
    <t>0105</t>
  </si>
  <si>
    <t>0106</t>
  </si>
  <si>
    <t>0107</t>
  </si>
  <si>
    <t>0111</t>
  </si>
  <si>
    <t>0113</t>
  </si>
  <si>
    <t>0200</t>
  </si>
  <si>
    <t>0203</t>
  </si>
  <si>
    <t>0204</t>
  </si>
  <si>
    <t>0300</t>
  </si>
  <si>
    <t>0309</t>
  </si>
  <si>
    <t>0310</t>
  </si>
  <si>
    <t>0311</t>
  </si>
  <si>
    <t>0314</t>
  </si>
  <si>
    <t>0400</t>
  </si>
  <si>
    <t>0401</t>
  </si>
  <si>
    <t>0404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</si>
  <si>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</si>
  <si>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</si>
  <si>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</si>
  <si>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</si>
  <si>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</si>
  <si>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</si>
  <si>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</si>
  <si>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</si>
  <si>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</si>
  <si>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</si>
  <si>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0505</t>
  </si>
  <si>
    <t>0600</t>
  </si>
  <si>
    <t>0603</t>
  </si>
  <si>
    <t>0605</t>
  </si>
  <si>
    <t>0700</t>
  </si>
  <si>
    <t>0701</t>
  </si>
  <si>
    <t>0702</t>
  </si>
  <si>
    <t>0704</t>
  </si>
  <si>
    <t>0705</t>
  </si>
  <si>
    <t>0707</t>
  </si>
  <si>
    <t>0709</t>
  </si>
  <si>
    <t>0800</t>
  </si>
  <si>
    <t>0801</t>
  </si>
  <si>
    <t>0804</t>
  </si>
  <si>
    <t>0900</t>
  </si>
  <si>
    <t>0901</t>
  </si>
  <si>
    <t>0902</t>
  </si>
  <si>
    <t>0904</t>
  </si>
  <si>
    <t>0905</t>
  </si>
  <si>
    <t>0906</t>
  </si>
  <si>
    <t>0909</t>
  </si>
  <si>
    <t>1000</t>
  </si>
  <si>
    <t>1001</t>
  </si>
  <si>
    <t>1002</t>
  </si>
  <si>
    <t>1003</t>
  </si>
  <si>
    <t>1004</t>
  </si>
  <si>
    <t>1006</t>
  </si>
  <si>
    <t>1100</t>
  </si>
  <si>
    <t>1101</t>
  </si>
  <si>
    <t>1102</t>
  </si>
  <si>
    <t>1103</t>
  </si>
  <si>
    <t>1105</t>
  </si>
  <si>
    <t>1200</t>
  </si>
  <si>
    <t>1201</t>
  </si>
  <si>
    <t>1202</t>
  </si>
  <si>
    <t>1204</t>
  </si>
  <si>
    <t>1300</t>
  </si>
  <si>
    <t>1301</t>
  </si>
  <si>
    <t>1400</t>
  </si>
  <si>
    <t>1401</t>
  </si>
  <si>
    <t>1402</t>
  </si>
  <si>
    <t>1403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</si>
  <si>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</si>
  <si>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</si>
  <si>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</si>
  <si>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</si>
  <si>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</si>
  <si>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</si>
  <si>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</si>
  <si>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</si>
  <si>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</si>
  <si>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</si>
  <si>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</si>
  <si>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</si>
  <si>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</si>
  <si>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</si>
  <si>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</si>
  <si>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Миграционная политика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</si>
  <si>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</si>
  <si>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</si>
  <si>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</si>
  <si>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</si>
  <si>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</si>
  <si>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</si>
  <si>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</si>
  <si>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</si>
  <si>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</si>
  <si>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</si>
  <si>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</si>
  <si>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</si>
  <si>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</si>
  <si>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</si>
  <si>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</si>
  <si>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</si>
  <si>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</si>
  <si>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</si>
  <si>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</si>
  <si>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</si>
  <si>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</si>
  <si>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</si>
  <si>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</si>
  <si>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</si>
  <si>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</si>
  <si>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</si>
  <si>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</si>
  <si>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</si>
  <si>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</si>
  <si>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</si>
  <si>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</si>
  <si>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</si>
  <si>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</si>
  <si>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</si>
  <si>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</si>
  <si>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</si>
  <si>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</si>
  <si>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</si>
  <si>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</si>
  <si>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</si>
  <si>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</si>
  <si>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</si>
  <si>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</si>
  <si>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</si>
  <si>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</si>
  <si>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</si>
  <si>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</si>
  <si>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</si>
  <si>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</si>
  <si>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</si>
  <si>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</si>
  <si>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</si>
  <si>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</si>
  <si>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</si>
  <si>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</si>
  <si>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</si>
  <si>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Сведения об исполнении областного бюджета Брянской области за 1 квартал 2016 года по расходам в разрезе разделов и подразделов классификации расходов</t>
  </si>
  <si>
    <t>Утверждено на 2016 год</t>
  </si>
  <si>
    <t>Уточненная бюджетная роспись                                                                             на 2016 год</t>
  </si>
  <si>
    <t>Кассовое исполнение                                                               за 1 квартал                                                                           2016 года</t>
  </si>
  <si>
    <t>Темп роста 2016 к соответствующему периоду 2015, %</t>
  </si>
  <si>
    <t>Сбор, удаление отходов и очистка сточных вод</t>
  </si>
  <si>
    <t>0602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</si>
</sst>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\.mm\.yyyy"/>
    <numFmt numFmtId="169" formatCode="#,##0.0"/>
  </numFmts>
  <fonts count="41">
    <font>
      <sz val="10"/>
      <name val="Arial"/>
      <family val="0"/>
    </font>
    <font>
      <sz val="10"/>
      <name val="Arial Cyr"/>
      <family val="0"/>
    </font>
    <font>
      <sz val="8"/>
      <name val="Arial"/>
      <family val="2"/>
    </font>
    <font>
      <b/>
      <sz val="1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6" fillId="0" borderId="1">
      <alignment horizontal="right" shrinkToFit="1"/>
      <protection/>
    </xf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2" applyNumberFormat="0" applyAlignment="0" applyProtection="0"/>
    <xf numFmtId="0" fontId="27" fillId="28" borderId="3" applyNumberFormat="0" applyAlignment="0" applyProtection="0"/>
    <xf numFmtId="0" fontId="28" fillId="28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1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24">
    <xf numFmtId="0" fontId="0" fillId="2" borderId="0" xfId="0" applyAlignment="1">
      <alignment/>
    </xf>
    <xf numFmtId="0" fontId="2" fillId="2" borderId="0" xfId="0" applyFont="1" applyFill="1" applyAlignment="1">
      <alignment/>
    </xf>
    <xf numFmtId="49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4" fillId="2" borderId="11" xfId="0" applyFont="1" applyFill="1" applyBorder="1" applyAlignment="1">
      <alignment horizontal="left" wrapText="1"/>
    </xf>
    <xf numFmtId="49" fontId="4" fillId="2" borderId="11" xfId="0" applyNumberFormat="1" applyFont="1" applyFill="1" applyBorder="1" applyAlignment="1">
      <alignment horizontal="center"/>
    </xf>
    <xf numFmtId="4" fontId="4" fillId="2" borderId="11" xfId="0" applyNumberFormat="1" applyFont="1" applyFill="1" applyBorder="1" applyAlignment="1">
      <alignment horizontal="right"/>
    </xf>
    <xf numFmtId="0" fontId="4" fillId="2" borderId="11" xfId="0" applyFont="1" applyFill="1" applyBorder="1" applyAlignment="1">
      <alignment/>
    </xf>
    <xf numFmtId="4" fontId="5" fillId="2" borderId="11" xfId="0" applyNumberFormat="1" applyFont="1" applyFill="1" applyBorder="1" applyAlignment="1">
      <alignment horizontal="right"/>
    </xf>
    <xf numFmtId="169" fontId="4" fillId="2" borderId="11" xfId="0" applyNumberFormat="1" applyFont="1" applyFill="1" applyBorder="1" applyAlignment="1">
      <alignment horizontal="right"/>
    </xf>
    <xf numFmtId="169" fontId="5" fillId="2" borderId="11" xfId="0" applyNumberFormat="1" applyFont="1" applyFill="1" applyBorder="1" applyAlignment="1">
      <alignment horizontal="right"/>
    </xf>
    <xf numFmtId="0" fontId="5" fillId="2" borderId="11" xfId="0" applyFont="1" applyFill="1" applyBorder="1" applyAlignment="1">
      <alignment horizontal="left" wrapText="1"/>
    </xf>
    <xf numFmtId="49" fontId="5" fillId="2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4" fillId="2" borderId="0" xfId="0" applyFont="1" applyBorder="1" applyAlignment="1">
      <alignment horizontal="right" vertical="center"/>
    </xf>
    <xf numFmtId="0" fontId="4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view="pageBreakPreview" zoomScale="86" zoomScaleSheetLayoutView="86" zoomScalePageLayoutView="0" workbookViewId="0" topLeftCell="A1">
      <selection activeCell="D79" sqref="D79"/>
    </sheetView>
  </sheetViews>
  <sheetFormatPr defaultColWidth="9.140625" defaultRowHeight="12.75"/>
  <cols>
    <col min="1" max="1" width="59.7109375" style="0" customWidth="1"/>
    <col min="2" max="2" width="7.140625" style="0" customWidth="1"/>
    <col min="3" max="5" width="19.28125" style="0" customWidth="1"/>
    <col min="6" max="6" width="15.140625" style="0" hidden="1" customWidth="1"/>
    <col min="7" max="7" width="19.140625" style="0" customWidth="1"/>
    <col min="8" max="8" width="15.28125" style="0" hidden="1" customWidth="1"/>
    <col min="9" max="9" width="14.00390625" style="0" customWidth="1"/>
    <col min="10" max="10" width="12.7109375" style="0" customWidth="1"/>
  </cols>
  <sheetData>
    <row r="1" spans="1:8" ht="8.25" customHeight="1">
      <c r="A1" s="3"/>
      <c r="B1" s="2"/>
      <c r="C1" s="2"/>
      <c r="D1" s="2"/>
      <c r="E1" s="2"/>
      <c r="F1" s="2"/>
      <c r="G1" s="2"/>
      <c r="H1" s="2"/>
    </row>
    <row r="2" spans="1:10" ht="40.5" customHeight="1">
      <c r="A2" s="17" t="s">
        <v>152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15.75">
      <c r="A3" s="4"/>
      <c r="B3" s="4"/>
      <c r="C3" s="4"/>
      <c r="D3" s="4"/>
      <c r="E3" s="5"/>
      <c r="F3" s="5"/>
      <c r="G3" s="6"/>
      <c r="H3" s="6"/>
      <c r="I3" s="18" t="s">
        <v>6</v>
      </c>
      <c r="J3" s="18"/>
    </row>
    <row r="4" spans="1:10" ht="22.5" customHeight="1">
      <c r="A4" s="19" t="s">
        <v>2</v>
      </c>
      <c r="B4" s="19" t="s">
        <v>3</v>
      </c>
      <c r="C4" s="22" t="s">
        <v>4</v>
      </c>
      <c r="D4" s="19" t="s">
        <v>153</v>
      </c>
      <c r="E4" s="22" t="s">
        <v>154</v>
      </c>
      <c r="F4" s="22"/>
      <c r="G4" s="22" t="s">
        <v>155</v>
      </c>
      <c r="H4" s="22"/>
      <c r="I4" s="22" t="s">
        <v>5</v>
      </c>
      <c r="J4" s="23" t="s">
        <v>156</v>
      </c>
    </row>
    <row r="5" spans="1:10" ht="57" customHeight="1">
      <c r="A5" s="19"/>
      <c r="B5" s="19"/>
      <c r="C5" s="22"/>
      <c r="D5" s="19"/>
      <c r="E5" s="22"/>
      <c r="F5" s="22"/>
      <c r="G5" s="22"/>
      <c r="H5" s="22"/>
      <c r="I5" s="22"/>
      <c r="J5" s="23"/>
    </row>
    <row r="6" spans="1:10" ht="22.5" customHeight="1">
      <c r="A6" s="19"/>
      <c r="B6" s="19"/>
      <c r="C6" s="22"/>
      <c r="D6" s="19"/>
      <c r="E6" s="22"/>
      <c r="F6" s="22"/>
      <c r="G6" s="22"/>
      <c r="H6" s="22"/>
      <c r="I6" s="22"/>
      <c r="J6" s="23"/>
    </row>
    <row r="7" spans="1:10" ht="15.75">
      <c r="A7" s="15" t="s">
        <v>80</v>
      </c>
      <c r="B7" s="16" t="s">
        <v>8</v>
      </c>
      <c r="C7" s="12">
        <f>SUM(C8:C15)</f>
        <v>222239573.7</v>
      </c>
      <c r="D7" s="12">
        <f>SUM(D8:D15)</f>
        <v>1164349564.09</v>
      </c>
      <c r="E7" s="12">
        <f>SUM(E8:E15)</f>
        <v>1160702565.09</v>
      </c>
      <c r="F7" s="12">
        <f>SUM(F8:F15)</f>
        <v>0</v>
      </c>
      <c r="G7" s="12">
        <f>SUM(G8:G15)</f>
        <v>254075183.16999996</v>
      </c>
      <c r="H7" s="12" t="s">
        <v>1</v>
      </c>
      <c r="I7" s="14">
        <f>G7/E7*100</f>
        <v>21.88977528022428</v>
      </c>
      <c r="J7" s="14">
        <f>G7/C7*100</f>
        <v>114.32490574922298</v>
      </c>
    </row>
    <row r="8" spans="1:10" ht="33.75" customHeight="1">
      <c r="A8" s="8" t="s">
        <v>81</v>
      </c>
      <c r="B8" s="9" t="s">
        <v>9</v>
      </c>
      <c r="C8" s="10">
        <v>716066.86</v>
      </c>
      <c r="D8" s="10">
        <v>4147184</v>
      </c>
      <c r="E8" s="10">
        <v>4147184</v>
      </c>
      <c r="F8" s="10"/>
      <c r="G8" s="10">
        <v>1351578.75</v>
      </c>
      <c r="H8" s="10" t="s">
        <v>1</v>
      </c>
      <c r="I8" s="13">
        <f aca="true" t="shared" si="0" ref="I8:I72">G8/E8*100</f>
        <v>32.59027692043565</v>
      </c>
      <c r="J8" s="13">
        <f>G8/C8*100</f>
        <v>188.7503563563883</v>
      </c>
    </row>
    <row r="9" spans="1:10" ht="47.25">
      <c r="A9" s="8" t="s">
        <v>82</v>
      </c>
      <c r="B9" s="9" t="s">
        <v>10</v>
      </c>
      <c r="C9" s="10">
        <v>25950825.22</v>
      </c>
      <c r="D9" s="10">
        <v>128694123</v>
      </c>
      <c r="E9" s="10">
        <v>128694123</v>
      </c>
      <c r="F9" s="10"/>
      <c r="G9" s="10">
        <v>41775361.68</v>
      </c>
      <c r="H9" s="10" t="s">
        <v>1</v>
      </c>
      <c r="I9" s="13">
        <f t="shared" si="0"/>
        <v>32.46097079351479</v>
      </c>
      <c r="J9" s="13">
        <f aca="true" t="shared" si="1" ref="J9:J73">G9/C9*100</f>
        <v>160.97893352464266</v>
      </c>
    </row>
    <row r="10" spans="1:10" ht="47.25" customHeight="1">
      <c r="A10" s="8" t="s">
        <v>83</v>
      </c>
      <c r="B10" s="9" t="s">
        <v>11</v>
      </c>
      <c r="C10" s="10">
        <v>40413133.3</v>
      </c>
      <c r="D10" s="10">
        <v>210800561</v>
      </c>
      <c r="E10" s="10">
        <v>210800561</v>
      </c>
      <c r="F10" s="10"/>
      <c r="G10" s="10">
        <v>50891687.13</v>
      </c>
      <c r="H10" s="10" t="s">
        <v>1</v>
      </c>
      <c r="I10" s="13">
        <f t="shared" si="0"/>
        <v>24.142102321065455</v>
      </c>
      <c r="J10" s="13">
        <f t="shared" si="1"/>
        <v>125.92858552246926</v>
      </c>
    </row>
    <row r="11" spans="1:10" ht="15.75">
      <c r="A11" s="8" t="s">
        <v>84</v>
      </c>
      <c r="B11" s="9" t="s">
        <v>12</v>
      </c>
      <c r="C11" s="10">
        <v>27294198.7</v>
      </c>
      <c r="D11" s="10">
        <v>146175920</v>
      </c>
      <c r="E11" s="10">
        <v>146175920</v>
      </c>
      <c r="F11" s="10"/>
      <c r="G11" s="10">
        <v>34256788.17</v>
      </c>
      <c r="H11" s="10" t="s">
        <v>1</v>
      </c>
      <c r="I11" s="13">
        <f t="shared" si="0"/>
        <v>23.435315590967377</v>
      </c>
      <c r="J11" s="13">
        <f t="shared" si="1"/>
        <v>125.50941152927125</v>
      </c>
    </row>
    <row r="12" spans="1:10" ht="47.25">
      <c r="A12" s="8" t="s">
        <v>85</v>
      </c>
      <c r="B12" s="9" t="s">
        <v>13</v>
      </c>
      <c r="C12" s="10">
        <v>34700867.71</v>
      </c>
      <c r="D12" s="10">
        <v>110321721</v>
      </c>
      <c r="E12" s="10">
        <v>110321721</v>
      </c>
      <c r="F12" s="10"/>
      <c r="G12" s="10">
        <v>25126209.53</v>
      </c>
      <c r="H12" s="10" t="s">
        <v>1</v>
      </c>
      <c r="I12" s="13">
        <f t="shared" si="0"/>
        <v>22.775396632907857</v>
      </c>
      <c r="J12" s="13">
        <f t="shared" si="1"/>
        <v>72.40801509628878</v>
      </c>
    </row>
    <row r="13" spans="1:10" ht="15.75">
      <c r="A13" s="8" t="s">
        <v>86</v>
      </c>
      <c r="B13" s="9" t="s">
        <v>14</v>
      </c>
      <c r="C13" s="10">
        <v>3828931.37</v>
      </c>
      <c r="D13" s="10">
        <v>21840000</v>
      </c>
      <c r="E13" s="10">
        <v>21840000</v>
      </c>
      <c r="F13" s="10"/>
      <c r="G13" s="10">
        <v>5128239.45</v>
      </c>
      <c r="H13" s="10" t="s">
        <v>1</v>
      </c>
      <c r="I13" s="13">
        <f t="shared" si="0"/>
        <v>23.480949862637363</v>
      </c>
      <c r="J13" s="13">
        <f t="shared" si="1"/>
        <v>133.93396105712912</v>
      </c>
    </row>
    <row r="14" spans="1:10" ht="15.75">
      <c r="A14" s="8" t="s">
        <v>87</v>
      </c>
      <c r="B14" s="9" t="s">
        <v>15</v>
      </c>
      <c r="C14" s="10">
        <v>0</v>
      </c>
      <c r="D14" s="10">
        <v>60000000</v>
      </c>
      <c r="E14" s="10">
        <v>59963001</v>
      </c>
      <c r="F14" s="10"/>
      <c r="G14" s="10">
        <v>0</v>
      </c>
      <c r="H14" s="10" t="s">
        <v>1</v>
      </c>
      <c r="I14" s="13">
        <f t="shared" si="0"/>
        <v>0</v>
      </c>
      <c r="J14" s="13"/>
    </row>
    <row r="15" spans="1:10" ht="15.75">
      <c r="A15" s="8" t="s">
        <v>88</v>
      </c>
      <c r="B15" s="9" t="s">
        <v>16</v>
      </c>
      <c r="C15" s="10">
        <v>89335550.54</v>
      </c>
      <c r="D15" s="10">
        <v>482370055.09</v>
      </c>
      <c r="E15" s="10">
        <v>478760055.09</v>
      </c>
      <c r="F15" s="10"/>
      <c r="G15" s="10">
        <v>95545318.46</v>
      </c>
      <c r="H15" s="10" t="s">
        <v>1</v>
      </c>
      <c r="I15" s="13">
        <f t="shared" si="0"/>
        <v>19.956827526481685</v>
      </c>
      <c r="J15" s="13">
        <f t="shared" si="1"/>
        <v>106.95106022458502</v>
      </c>
    </row>
    <row r="16" spans="1:10" ht="15.75">
      <c r="A16" s="15" t="s">
        <v>89</v>
      </c>
      <c r="B16" s="16" t="s">
        <v>17</v>
      </c>
      <c r="C16" s="12">
        <f>C17+C18</f>
        <v>12469988.95</v>
      </c>
      <c r="D16" s="12">
        <f>D17+D18</f>
        <v>69048622.00999999</v>
      </c>
      <c r="E16" s="12">
        <f>E17+E18</f>
        <v>69048622.00999999</v>
      </c>
      <c r="F16" s="12">
        <f>F17+F18</f>
        <v>0</v>
      </c>
      <c r="G16" s="12">
        <f>G17+G18</f>
        <v>17813698.79</v>
      </c>
      <c r="H16" s="12" t="s">
        <v>1</v>
      </c>
      <c r="I16" s="14">
        <f t="shared" si="0"/>
        <v>25.798775227433396</v>
      </c>
      <c r="J16" s="14">
        <f t="shared" si="1"/>
        <v>142.85256275227093</v>
      </c>
    </row>
    <row r="17" spans="1:10" ht="15.75">
      <c r="A17" s="8" t="s">
        <v>90</v>
      </c>
      <c r="B17" s="9" t="s">
        <v>18</v>
      </c>
      <c r="C17" s="10">
        <v>4709350</v>
      </c>
      <c r="D17" s="10">
        <v>21980200</v>
      </c>
      <c r="E17" s="10">
        <v>21980200</v>
      </c>
      <c r="F17" s="10"/>
      <c r="G17" s="10">
        <v>4670800</v>
      </c>
      <c r="H17" s="10" t="s">
        <v>1</v>
      </c>
      <c r="I17" s="13">
        <f t="shared" si="0"/>
        <v>21.250034121618548</v>
      </c>
      <c r="J17" s="13">
        <f t="shared" si="1"/>
        <v>99.18141569431026</v>
      </c>
    </row>
    <row r="18" spans="1:10" ht="15.75">
      <c r="A18" s="8" t="s">
        <v>91</v>
      </c>
      <c r="B18" s="9" t="s">
        <v>19</v>
      </c>
      <c r="C18" s="10">
        <v>7760638.95</v>
      </c>
      <c r="D18" s="10">
        <v>47068422.01</v>
      </c>
      <c r="E18" s="10">
        <v>47068422.01</v>
      </c>
      <c r="F18" s="10"/>
      <c r="G18" s="10">
        <v>13142898.79</v>
      </c>
      <c r="H18" s="10" t="s">
        <v>1</v>
      </c>
      <c r="I18" s="13">
        <f t="shared" si="0"/>
        <v>27.922964545545426</v>
      </c>
      <c r="J18" s="13">
        <f t="shared" si="1"/>
        <v>169.35330808038685</v>
      </c>
    </row>
    <row r="19" spans="1:10" ht="31.5">
      <c r="A19" s="15" t="s">
        <v>92</v>
      </c>
      <c r="B19" s="16" t="s">
        <v>20</v>
      </c>
      <c r="C19" s="12">
        <f>C20+C21</f>
        <v>77742808.91</v>
      </c>
      <c r="D19" s="12">
        <f>D20+D21+D22+D23</f>
        <v>352290533</v>
      </c>
      <c r="E19" s="12">
        <f>E20+E21+E22+E23</f>
        <v>352290533</v>
      </c>
      <c r="F19" s="12">
        <f>F20+F21+F22+F23</f>
        <v>0</v>
      </c>
      <c r="G19" s="12">
        <f>G20+G21+G22+G23</f>
        <v>85295807.85</v>
      </c>
      <c r="H19" s="12" t="s">
        <v>1</v>
      </c>
      <c r="I19" s="14">
        <f t="shared" si="0"/>
        <v>24.211779727274134</v>
      </c>
      <c r="J19" s="14">
        <f t="shared" si="1"/>
        <v>109.71536666335768</v>
      </c>
    </row>
    <row r="20" spans="1:10" ht="47.25">
      <c r="A20" s="8" t="s">
        <v>93</v>
      </c>
      <c r="B20" s="9" t="s">
        <v>21</v>
      </c>
      <c r="C20" s="10">
        <v>22833519.94</v>
      </c>
      <c r="D20" s="10">
        <v>36876795</v>
      </c>
      <c r="E20" s="10">
        <v>36876795</v>
      </c>
      <c r="F20" s="10"/>
      <c r="G20" s="10">
        <v>9991803.7</v>
      </c>
      <c r="H20" s="10" t="s">
        <v>1</v>
      </c>
      <c r="I20" s="13">
        <f t="shared" si="0"/>
        <v>27.095097879303232</v>
      </c>
      <c r="J20" s="13">
        <f t="shared" si="1"/>
        <v>43.75936660775745</v>
      </c>
    </row>
    <row r="21" spans="1:10" ht="15.75">
      <c r="A21" s="8" t="s">
        <v>94</v>
      </c>
      <c r="B21" s="9" t="s">
        <v>22</v>
      </c>
      <c r="C21" s="10">
        <v>54909288.97</v>
      </c>
      <c r="D21" s="10">
        <v>264998500</v>
      </c>
      <c r="E21" s="10">
        <v>264998500</v>
      </c>
      <c r="F21" s="10"/>
      <c r="G21" s="10">
        <v>65469606.47</v>
      </c>
      <c r="H21" s="10" t="s">
        <v>1</v>
      </c>
      <c r="I21" s="13">
        <f t="shared" si="0"/>
        <v>24.705651718783315</v>
      </c>
      <c r="J21" s="13">
        <f t="shared" si="1"/>
        <v>119.23229693571461</v>
      </c>
    </row>
    <row r="22" spans="1:10" ht="15.75">
      <c r="A22" s="8" t="s">
        <v>95</v>
      </c>
      <c r="B22" s="9" t="s">
        <v>23</v>
      </c>
      <c r="C22" s="10">
        <v>0</v>
      </c>
      <c r="D22" s="10">
        <v>216000</v>
      </c>
      <c r="E22" s="10">
        <v>216000</v>
      </c>
      <c r="F22" s="10"/>
      <c r="G22" s="10">
        <v>0</v>
      </c>
      <c r="H22" s="10" t="s">
        <v>1</v>
      </c>
      <c r="I22" s="13">
        <f t="shared" si="0"/>
        <v>0</v>
      </c>
      <c r="J22" s="13"/>
    </row>
    <row r="23" spans="1:10" ht="31.5">
      <c r="A23" s="8" t="s">
        <v>96</v>
      </c>
      <c r="B23" s="9" t="s">
        <v>24</v>
      </c>
      <c r="C23" s="10">
        <v>0</v>
      </c>
      <c r="D23" s="10">
        <v>50199238</v>
      </c>
      <c r="E23" s="10">
        <v>50199238</v>
      </c>
      <c r="F23" s="10"/>
      <c r="G23" s="10">
        <v>9834397.68</v>
      </c>
      <c r="H23" s="10" t="s">
        <v>1</v>
      </c>
      <c r="I23" s="13">
        <f t="shared" si="0"/>
        <v>19.59073099874544</v>
      </c>
      <c r="J23" s="13"/>
    </row>
    <row r="24" spans="1:10" ht="15.75">
      <c r="A24" s="15" t="s">
        <v>97</v>
      </c>
      <c r="B24" s="16" t="s">
        <v>25</v>
      </c>
      <c r="C24" s="12">
        <f>SUM(C25:C33)</f>
        <v>1226920493.8300002</v>
      </c>
      <c r="D24" s="12">
        <f>SUM(D25:D33)</f>
        <v>5420718730.420001</v>
      </c>
      <c r="E24" s="12">
        <f>SUM(E25:E33)</f>
        <v>10823408130.42</v>
      </c>
      <c r="F24" s="12">
        <f>SUM(F25:F33)</f>
        <v>0</v>
      </c>
      <c r="G24" s="12">
        <f>SUM(G25:G33)</f>
        <v>1615030532.93</v>
      </c>
      <c r="H24" s="12" t="s">
        <v>1</v>
      </c>
      <c r="I24" s="14">
        <f t="shared" si="0"/>
        <v>14.921644952026114</v>
      </c>
      <c r="J24" s="14">
        <f t="shared" si="1"/>
        <v>131.6328597534842</v>
      </c>
    </row>
    <row r="25" spans="1:10" ht="15.75">
      <c r="A25" s="8" t="s">
        <v>98</v>
      </c>
      <c r="B25" s="9" t="s">
        <v>26</v>
      </c>
      <c r="C25" s="10">
        <v>36995996.73</v>
      </c>
      <c r="D25" s="10">
        <v>187581347</v>
      </c>
      <c r="E25" s="10">
        <v>187581347</v>
      </c>
      <c r="F25" s="10"/>
      <c r="G25" s="10">
        <v>49295073.7</v>
      </c>
      <c r="H25" s="10" t="s">
        <v>1</v>
      </c>
      <c r="I25" s="13">
        <f t="shared" si="0"/>
        <v>26.279304679478603</v>
      </c>
      <c r="J25" s="13">
        <f t="shared" si="1"/>
        <v>133.24434548894504</v>
      </c>
    </row>
    <row r="26" spans="1:10" ht="15.75">
      <c r="A26" s="8" t="s">
        <v>99</v>
      </c>
      <c r="B26" s="9" t="s">
        <v>27</v>
      </c>
      <c r="C26" s="10">
        <v>0</v>
      </c>
      <c r="D26" s="10">
        <v>170000</v>
      </c>
      <c r="E26" s="10">
        <v>170000</v>
      </c>
      <c r="F26" s="10"/>
      <c r="G26" s="10">
        <v>0</v>
      </c>
      <c r="H26" s="10" t="s">
        <v>1</v>
      </c>
      <c r="I26" s="13">
        <f t="shared" si="0"/>
        <v>0</v>
      </c>
      <c r="J26" s="13"/>
    </row>
    <row r="27" spans="1:10" ht="15.75">
      <c r="A27" s="8" t="s">
        <v>100</v>
      </c>
      <c r="B27" s="9" t="s">
        <v>28</v>
      </c>
      <c r="C27" s="10">
        <v>483884443.75</v>
      </c>
      <c r="D27" s="10">
        <v>1508915701</v>
      </c>
      <c r="E27" s="10">
        <v>6911605101</v>
      </c>
      <c r="F27" s="10"/>
      <c r="G27" s="10">
        <v>646621973.22</v>
      </c>
      <c r="H27" s="10" t="s">
        <v>1</v>
      </c>
      <c r="I27" s="13">
        <f t="shared" si="0"/>
        <v>9.355597777518337</v>
      </c>
      <c r="J27" s="13">
        <f t="shared" si="1"/>
        <v>133.63148610623216</v>
      </c>
    </row>
    <row r="28" spans="1:10" ht="15.75">
      <c r="A28" s="8" t="s">
        <v>101</v>
      </c>
      <c r="B28" s="9" t="s">
        <v>29</v>
      </c>
      <c r="C28" s="10">
        <v>0</v>
      </c>
      <c r="D28" s="10">
        <v>9393850</v>
      </c>
      <c r="E28" s="10">
        <v>9393850</v>
      </c>
      <c r="F28" s="10"/>
      <c r="G28" s="10">
        <v>580445.52</v>
      </c>
      <c r="H28" s="10" t="s">
        <v>1</v>
      </c>
      <c r="I28" s="13">
        <f t="shared" si="0"/>
        <v>6.178994980758688</v>
      </c>
      <c r="J28" s="13"/>
    </row>
    <row r="29" spans="1:10" ht="15.75">
      <c r="A29" s="8" t="s">
        <v>102</v>
      </c>
      <c r="B29" s="9" t="s">
        <v>30</v>
      </c>
      <c r="C29" s="10">
        <v>48840978.57</v>
      </c>
      <c r="D29" s="10">
        <v>287897486</v>
      </c>
      <c r="E29" s="10">
        <v>287897486</v>
      </c>
      <c r="F29" s="10"/>
      <c r="G29" s="10">
        <v>55720203.84</v>
      </c>
      <c r="H29" s="10" t="s">
        <v>1</v>
      </c>
      <c r="I29" s="13">
        <f t="shared" si="0"/>
        <v>19.354182148016395</v>
      </c>
      <c r="J29" s="13">
        <f t="shared" si="1"/>
        <v>114.084945616191</v>
      </c>
    </row>
    <row r="30" spans="1:10" ht="15.75">
      <c r="A30" s="8" t="s">
        <v>103</v>
      </c>
      <c r="B30" s="9" t="s">
        <v>31</v>
      </c>
      <c r="C30" s="10">
        <v>71498611.2</v>
      </c>
      <c r="D30" s="10">
        <v>362875304.4</v>
      </c>
      <c r="E30" s="10">
        <v>362875304.4</v>
      </c>
      <c r="F30" s="10"/>
      <c r="G30" s="10">
        <v>63873798.1</v>
      </c>
      <c r="H30" s="10" t="s">
        <v>1</v>
      </c>
      <c r="I30" s="13">
        <f t="shared" si="0"/>
        <v>17.602134211258274</v>
      </c>
      <c r="J30" s="13">
        <f t="shared" si="1"/>
        <v>89.3357185936501</v>
      </c>
    </row>
    <row r="31" spans="1:10" ht="15.75">
      <c r="A31" s="8" t="s">
        <v>104</v>
      </c>
      <c r="B31" s="9" t="s">
        <v>32</v>
      </c>
      <c r="C31" s="10">
        <v>507519277.57</v>
      </c>
      <c r="D31" s="10">
        <v>2856285316.21</v>
      </c>
      <c r="E31" s="10">
        <v>2856285316.21</v>
      </c>
      <c r="F31" s="10"/>
      <c r="G31" s="10">
        <v>749915890.75</v>
      </c>
      <c r="H31" s="10" t="s">
        <v>1</v>
      </c>
      <c r="I31" s="13">
        <f t="shared" si="0"/>
        <v>26.254936315152932</v>
      </c>
      <c r="J31" s="13">
        <f t="shared" si="1"/>
        <v>147.76106522309732</v>
      </c>
    </row>
    <row r="32" spans="1:10" ht="15.75">
      <c r="A32" s="8" t="s">
        <v>105</v>
      </c>
      <c r="B32" s="9" t="s">
        <v>33</v>
      </c>
      <c r="C32" s="10">
        <v>627550</v>
      </c>
      <c r="D32" s="10">
        <v>10200000</v>
      </c>
      <c r="E32" s="10">
        <v>10200000</v>
      </c>
      <c r="F32" s="10"/>
      <c r="G32" s="10">
        <v>923450</v>
      </c>
      <c r="H32" s="10" t="s">
        <v>1</v>
      </c>
      <c r="I32" s="13">
        <f t="shared" si="0"/>
        <v>9.05343137254902</v>
      </c>
      <c r="J32" s="13">
        <f t="shared" si="1"/>
        <v>147.15162138475023</v>
      </c>
    </row>
    <row r="33" spans="1:10" ht="15.75">
      <c r="A33" s="8" t="s">
        <v>106</v>
      </c>
      <c r="B33" s="9" t="s">
        <v>34</v>
      </c>
      <c r="C33" s="10">
        <v>77553636.01</v>
      </c>
      <c r="D33" s="10">
        <v>197399725.81</v>
      </c>
      <c r="E33" s="10">
        <v>197399725.81</v>
      </c>
      <c r="F33" s="10"/>
      <c r="G33" s="10">
        <v>48099697.8</v>
      </c>
      <c r="H33" s="10" t="s">
        <v>1</v>
      </c>
      <c r="I33" s="13">
        <f t="shared" si="0"/>
        <v>24.36664873906493</v>
      </c>
      <c r="J33" s="13">
        <f t="shared" si="1"/>
        <v>62.0212027116277</v>
      </c>
    </row>
    <row r="34" spans="1:10" ht="15.75">
      <c r="A34" s="15" t="s">
        <v>107</v>
      </c>
      <c r="B34" s="16" t="s">
        <v>35</v>
      </c>
      <c r="C34" s="12">
        <f>C35+C36+C37</f>
        <v>109467546.11</v>
      </c>
      <c r="D34" s="12">
        <f>D35+D36+D37</f>
        <v>549645070.62</v>
      </c>
      <c r="E34" s="12">
        <f>E35+E36+E37</f>
        <v>549645070.62</v>
      </c>
      <c r="F34" s="12">
        <f>F35+F36+F37</f>
        <v>0</v>
      </c>
      <c r="G34" s="12">
        <f>G35+G36+G37</f>
        <v>148906509.35</v>
      </c>
      <c r="H34" s="12" t="s">
        <v>1</v>
      </c>
      <c r="I34" s="14">
        <f t="shared" si="0"/>
        <v>27.09139357550016</v>
      </c>
      <c r="J34" s="14">
        <f t="shared" si="1"/>
        <v>136.02799609700688</v>
      </c>
    </row>
    <row r="35" spans="1:10" ht="15.75">
      <c r="A35" s="8" t="s">
        <v>108</v>
      </c>
      <c r="B35" s="9" t="s">
        <v>36</v>
      </c>
      <c r="C35" s="10">
        <v>69150461.26</v>
      </c>
      <c r="D35" s="10">
        <v>396501784.62</v>
      </c>
      <c r="E35" s="10">
        <v>396501784.62</v>
      </c>
      <c r="F35" s="10"/>
      <c r="G35" s="10">
        <v>112762816.09</v>
      </c>
      <c r="H35" s="10" t="s">
        <v>1</v>
      </c>
      <c r="I35" s="13">
        <f t="shared" si="0"/>
        <v>28.43942208181227</v>
      </c>
      <c r="J35" s="13">
        <f t="shared" si="1"/>
        <v>163.06878368608585</v>
      </c>
    </row>
    <row r="36" spans="1:10" ht="15.75">
      <c r="A36" s="8" t="s">
        <v>109</v>
      </c>
      <c r="B36" s="9" t="s">
        <v>37</v>
      </c>
      <c r="C36" s="10">
        <v>35788105.52</v>
      </c>
      <c r="D36" s="10">
        <v>125802425</v>
      </c>
      <c r="E36" s="10">
        <v>125802425</v>
      </c>
      <c r="F36" s="10"/>
      <c r="G36" s="10">
        <v>28271499.04</v>
      </c>
      <c r="H36" s="10" t="s">
        <v>1</v>
      </c>
      <c r="I36" s="13">
        <f t="shared" si="0"/>
        <v>22.472936463665146</v>
      </c>
      <c r="J36" s="13">
        <f t="shared" si="1"/>
        <v>78.99691427980342</v>
      </c>
    </row>
    <row r="37" spans="1:10" ht="31.5">
      <c r="A37" s="8" t="s">
        <v>110</v>
      </c>
      <c r="B37" s="9" t="s">
        <v>38</v>
      </c>
      <c r="C37" s="10">
        <v>4528979.33</v>
      </c>
      <c r="D37" s="10">
        <v>27340861</v>
      </c>
      <c r="E37" s="10">
        <v>27340861</v>
      </c>
      <c r="F37" s="10"/>
      <c r="G37" s="10">
        <v>7872194.22</v>
      </c>
      <c r="H37" s="10" t="s">
        <v>1</v>
      </c>
      <c r="I37" s="13">
        <f t="shared" si="0"/>
        <v>28.792780958873237</v>
      </c>
      <c r="J37" s="13">
        <f t="shared" si="1"/>
        <v>173.81828545461698</v>
      </c>
    </row>
    <row r="38" spans="1:10" ht="15.75">
      <c r="A38" s="15" t="s">
        <v>111</v>
      </c>
      <c r="B38" s="16" t="s">
        <v>39</v>
      </c>
      <c r="C38" s="12">
        <f>C40+C41</f>
        <v>3794450.43</v>
      </c>
      <c r="D38" s="12">
        <f>D39+D40+D41</f>
        <v>23761145.98</v>
      </c>
      <c r="E38" s="12">
        <f>E39+E40+E41</f>
        <v>23761145.98</v>
      </c>
      <c r="F38" s="12">
        <f>F39+F40+F41</f>
        <v>0</v>
      </c>
      <c r="G38" s="12">
        <f>G39+G40+G41</f>
        <v>3311618.4600000004</v>
      </c>
      <c r="H38" s="12" t="e">
        <f>H40+H41</f>
        <v>#VALUE!</v>
      </c>
      <c r="I38" s="14">
        <f t="shared" si="0"/>
        <v>13.93711592356456</v>
      </c>
      <c r="J38" s="14">
        <f t="shared" si="1"/>
        <v>87.27531222485888</v>
      </c>
    </row>
    <row r="39" spans="1:10" ht="15.75">
      <c r="A39" s="8" t="s">
        <v>157</v>
      </c>
      <c r="B39" s="9" t="s">
        <v>158</v>
      </c>
      <c r="C39" s="10">
        <v>0</v>
      </c>
      <c r="D39" s="10">
        <v>1551756.85</v>
      </c>
      <c r="E39" s="10">
        <v>1551756.85</v>
      </c>
      <c r="F39" s="10"/>
      <c r="G39" s="10">
        <v>1551756.85</v>
      </c>
      <c r="H39" s="12"/>
      <c r="I39" s="13">
        <f t="shared" si="0"/>
        <v>100</v>
      </c>
      <c r="J39" s="13"/>
    </row>
    <row r="40" spans="1:10" ht="31.5">
      <c r="A40" s="8" t="s">
        <v>112</v>
      </c>
      <c r="B40" s="9" t="s">
        <v>40</v>
      </c>
      <c r="C40" s="10">
        <v>3093664.56</v>
      </c>
      <c r="D40" s="10">
        <v>12582900</v>
      </c>
      <c r="E40" s="10">
        <v>12582900</v>
      </c>
      <c r="F40" s="10"/>
      <c r="G40" s="10">
        <v>1688731.68</v>
      </c>
      <c r="H40" s="10" t="s">
        <v>1</v>
      </c>
      <c r="I40" s="13">
        <f t="shared" si="0"/>
        <v>13.420846386762989</v>
      </c>
      <c r="J40" s="13">
        <f t="shared" si="1"/>
        <v>54.58677394552433</v>
      </c>
    </row>
    <row r="41" spans="1:10" ht="15.75">
      <c r="A41" s="8" t="s">
        <v>113</v>
      </c>
      <c r="B41" s="9" t="s">
        <v>41</v>
      </c>
      <c r="C41" s="10">
        <v>700785.87</v>
      </c>
      <c r="D41" s="10">
        <v>9626489.13</v>
      </c>
      <c r="E41" s="10">
        <v>9626489.13</v>
      </c>
      <c r="F41" s="10"/>
      <c r="G41" s="10">
        <v>71129.93</v>
      </c>
      <c r="H41" s="10" t="s">
        <v>1</v>
      </c>
      <c r="I41" s="13">
        <f t="shared" si="0"/>
        <v>0.7388979412892142</v>
      </c>
      <c r="J41" s="13">
        <f t="shared" si="1"/>
        <v>10.15002343012424</v>
      </c>
    </row>
    <row r="42" spans="1:10" ht="15.75">
      <c r="A42" s="15" t="s">
        <v>114</v>
      </c>
      <c r="B42" s="16" t="s">
        <v>42</v>
      </c>
      <c r="C42" s="12">
        <f>SUM(C43:C48)</f>
        <v>2454326632.7799997</v>
      </c>
      <c r="D42" s="12">
        <f>SUM(D43:D48)</f>
        <v>8912322524.880001</v>
      </c>
      <c r="E42" s="12">
        <f>SUM(E43:E48)</f>
        <v>8911683005.880001</v>
      </c>
      <c r="F42" s="12">
        <f>SUM(F43:F48)</f>
        <v>0</v>
      </c>
      <c r="G42" s="12">
        <f>SUM(G43:G48)</f>
        <v>2153675321.03</v>
      </c>
      <c r="H42" s="12" t="s">
        <v>1</v>
      </c>
      <c r="I42" s="14">
        <f t="shared" si="0"/>
        <v>24.166875320957754</v>
      </c>
      <c r="J42" s="14">
        <f t="shared" si="1"/>
        <v>87.7501507853723</v>
      </c>
    </row>
    <row r="43" spans="1:10" ht="15.75">
      <c r="A43" s="8" t="s">
        <v>115</v>
      </c>
      <c r="B43" s="9" t="s">
        <v>43</v>
      </c>
      <c r="C43" s="10">
        <v>618687419.93</v>
      </c>
      <c r="D43" s="10">
        <v>2413912780</v>
      </c>
      <c r="E43" s="10">
        <v>2413912780</v>
      </c>
      <c r="F43" s="10"/>
      <c r="G43" s="10">
        <v>536270783.51</v>
      </c>
      <c r="H43" s="10" t="s">
        <v>1</v>
      </c>
      <c r="I43" s="13">
        <f t="shared" si="0"/>
        <v>22.215830992452013</v>
      </c>
      <c r="J43" s="13">
        <f t="shared" si="1"/>
        <v>86.67879226810126</v>
      </c>
    </row>
    <row r="44" spans="1:10" ht="15.75">
      <c r="A44" s="8" t="s">
        <v>116</v>
      </c>
      <c r="B44" s="9" t="s">
        <v>44</v>
      </c>
      <c r="C44" s="10">
        <v>1416592363.81</v>
      </c>
      <c r="D44" s="10">
        <v>4972577673</v>
      </c>
      <c r="E44" s="10">
        <v>4972577673</v>
      </c>
      <c r="F44" s="10"/>
      <c r="G44" s="10">
        <v>1172082519.53</v>
      </c>
      <c r="H44" s="10" t="s">
        <v>1</v>
      </c>
      <c r="I44" s="13">
        <f t="shared" si="0"/>
        <v>23.570924309421038</v>
      </c>
      <c r="J44" s="13">
        <f t="shared" si="1"/>
        <v>82.73957628697237</v>
      </c>
    </row>
    <row r="45" spans="1:10" ht="15.75">
      <c r="A45" s="8" t="s">
        <v>117</v>
      </c>
      <c r="B45" s="9" t="s">
        <v>45</v>
      </c>
      <c r="C45" s="10">
        <v>333048691.4</v>
      </c>
      <c r="D45" s="10">
        <v>922135763.13</v>
      </c>
      <c r="E45" s="10">
        <v>921496244.13</v>
      </c>
      <c r="F45" s="10"/>
      <c r="G45" s="10">
        <v>328579782.9</v>
      </c>
      <c r="H45" s="10" t="s">
        <v>1</v>
      </c>
      <c r="I45" s="13">
        <f t="shared" si="0"/>
        <v>35.65720261944395</v>
      </c>
      <c r="J45" s="13">
        <f t="shared" si="1"/>
        <v>98.65818163668065</v>
      </c>
    </row>
    <row r="46" spans="1:10" ht="31.5">
      <c r="A46" s="8" t="s">
        <v>118</v>
      </c>
      <c r="B46" s="9" t="s">
        <v>46</v>
      </c>
      <c r="C46" s="10">
        <v>5301437.18</v>
      </c>
      <c r="D46" s="10">
        <v>25874630.75</v>
      </c>
      <c r="E46" s="10">
        <v>25874630.75</v>
      </c>
      <c r="F46" s="10"/>
      <c r="G46" s="10">
        <v>5537974.08</v>
      </c>
      <c r="H46" s="10" t="s">
        <v>1</v>
      </c>
      <c r="I46" s="13">
        <f t="shared" si="0"/>
        <v>21.4031038104766</v>
      </c>
      <c r="J46" s="13">
        <f t="shared" si="1"/>
        <v>104.46175050215348</v>
      </c>
    </row>
    <row r="47" spans="1:10" ht="15.75">
      <c r="A47" s="8" t="s">
        <v>119</v>
      </c>
      <c r="B47" s="9" t="s">
        <v>47</v>
      </c>
      <c r="C47" s="10">
        <v>12519634.35</v>
      </c>
      <c r="D47" s="10">
        <v>217907151</v>
      </c>
      <c r="E47" s="10">
        <v>217907151</v>
      </c>
      <c r="F47" s="10"/>
      <c r="G47" s="10">
        <v>13103567.13</v>
      </c>
      <c r="H47" s="10" t="s">
        <v>1</v>
      </c>
      <c r="I47" s="13">
        <f t="shared" si="0"/>
        <v>6.0133717823698225</v>
      </c>
      <c r="J47" s="13">
        <f t="shared" si="1"/>
        <v>104.66413605761578</v>
      </c>
    </row>
    <row r="48" spans="1:10" ht="15.75">
      <c r="A48" s="8" t="s">
        <v>120</v>
      </c>
      <c r="B48" s="9" t="s">
        <v>48</v>
      </c>
      <c r="C48" s="10">
        <v>68177086.11</v>
      </c>
      <c r="D48" s="10">
        <v>359914527</v>
      </c>
      <c r="E48" s="10">
        <v>359914527</v>
      </c>
      <c r="F48" s="10"/>
      <c r="G48" s="10">
        <v>98100693.88</v>
      </c>
      <c r="H48" s="10" t="s">
        <v>1</v>
      </c>
      <c r="I48" s="13">
        <f t="shared" si="0"/>
        <v>27.256664157932143</v>
      </c>
      <c r="J48" s="13">
        <f t="shared" si="1"/>
        <v>143.89100426163694</v>
      </c>
    </row>
    <row r="49" spans="1:10" ht="15.75">
      <c r="A49" s="15" t="s">
        <v>121</v>
      </c>
      <c r="B49" s="16" t="s">
        <v>49</v>
      </c>
      <c r="C49" s="12">
        <f>C50+C51</f>
        <v>60220489.660000004</v>
      </c>
      <c r="D49" s="12">
        <f>D50+D51</f>
        <v>319567660.8</v>
      </c>
      <c r="E49" s="12">
        <f>E50+E51</f>
        <v>319627660.8</v>
      </c>
      <c r="F49" s="12">
        <f>F50+F51</f>
        <v>0</v>
      </c>
      <c r="G49" s="12">
        <f>G50+G51</f>
        <v>63638490.8</v>
      </c>
      <c r="H49" s="12" t="s">
        <v>1</v>
      </c>
      <c r="I49" s="14">
        <f t="shared" si="0"/>
        <v>19.910195081589134</v>
      </c>
      <c r="J49" s="14">
        <f t="shared" si="1"/>
        <v>105.67581093959507</v>
      </c>
    </row>
    <row r="50" spans="1:10" ht="15.75">
      <c r="A50" s="8" t="s">
        <v>122</v>
      </c>
      <c r="B50" s="9" t="s">
        <v>50</v>
      </c>
      <c r="C50" s="10">
        <v>54450532.77</v>
      </c>
      <c r="D50" s="10">
        <v>291073960.8</v>
      </c>
      <c r="E50" s="10">
        <v>291133960.8</v>
      </c>
      <c r="F50" s="10"/>
      <c r="G50" s="10">
        <v>55743100.68</v>
      </c>
      <c r="H50" s="10" t="s">
        <v>1</v>
      </c>
      <c r="I50" s="13">
        <f t="shared" si="0"/>
        <v>19.146890499076395</v>
      </c>
      <c r="J50" s="13">
        <f t="shared" si="1"/>
        <v>102.37383886666423</v>
      </c>
    </row>
    <row r="51" spans="1:10" ht="15.75">
      <c r="A51" s="8" t="s">
        <v>123</v>
      </c>
      <c r="B51" s="9" t="s">
        <v>51</v>
      </c>
      <c r="C51" s="10">
        <v>5769956.89</v>
      </c>
      <c r="D51" s="10">
        <v>28493700</v>
      </c>
      <c r="E51" s="10">
        <v>28493700</v>
      </c>
      <c r="F51" s="10"/>
      <c r="G51" s="10">
        <v>7895390.12</v>
      </c>
      <c r="H51" s="10" t="s">
        <v>1</v>
      </c>
      <c r="I51" s="13">
        <f t="shared" si="0"/>
        <v>27.709248430354783</v>
      </c>
      <c r="J51" s="13">
        <f t="shared" si="1"/>
        <v>136.83620641401362</v>
      </c>
    </row>
    <row r="52" spans="1:10" ht="15.75">
      <c r="A52" s="15" t="s">
        <v>124</v>
      </c>
      <c r="B52" s="16" t="s">
        <v>52</v>
      </c>
      <c r="C52" s="12">
        <f>SUM(C53:C58)</f>
        <v>1389160390.51</v>
      </c>
      <c r="D52" s="12">
        <f>SUM(D53:D58)</f>
        <v>6546953707.91</v>
      </c>
      <c r="E52" s="12">
        <f>SUM(E53:E58)</f>
        <v>6547593226.91</v>
      </c>
      <c r="F52" s="12">
        <f>SUM(F53:F58)</f>
        <v>0</v>
      </c>
      <c r="G52" s="12">
        <f>SUM(G53:G58)</f>
        <v>1647770464.1499999</v>
      </c>
      <c r="H52" s="12" t="s">
        <v>1</v>
      </c>
      <c r="I52" s="14">
        <f t="shared" si="0"/>
        <v>25.166048149995273</v>
      </c>
      <c r="J52" s="14">
        <f t="shared" si="1"/>
        <v>118.6162861687308</v>
      </c>
    </row>
    <row r="53" spans="1:10" ht="15.75">
      <c r="A53" s="8" t="s">
        <v>125</v>
      </c>
      <c r="B53" s="9" t="s">
        <v>53</v>
      </c>
      <c r="C53" s="10">
        <v>160874653.52</v>
      </c>
      <c r="D53" s="10">
        <v>1235146812.41</v>
      </c>
      <c r="E53" s="10">
        <v>1232419991.41</v>
      </c>
      <c r="F53" s="10"/>
      <c r="G53" s="10">
        <v>342598138.84</v>
      </c>
      <c r="H53" s="10" t="s">
        <v>1</v>
      </c>
      <c r="I53" s="13">
        <f t="shared" si="0"/>
        <v>27.798813815737983</v>
      </c>
      <c r="J53" s="13">
        <f t="shared" si="1"/>
        <v>212.9596747180612</v>
      </c>
    </row>
    <row r="54" spans="1:10" ht="15.75">
      <c r="A54" s="8" t="s">
        <v>126</v>
      </c>
      <c r="B54" s="9" t="s">
        <v>54</v>
      </c>
      <c r="C54" s="10">
        <v>12184302.95</v>
      </c>
      <c r="D54" s="10">
        <v>445030006</v>
      </c>
      <c r="E54" s="10">
        <v>445030006</v>
      </c>
      <c r="F54" s="10"/>
      <c r="G54" s="10">
        <v>101029999.41</v>
      </c>
      <c r="H54" s="10" t="s">
        <v>1</v>
      </c>
      <c r="I54" s="13">
        <f t="shared" si="0"/>
        <v>22.7018398867244</v>
      </c>
      <c r="J54" s="13">
        <f t="shared" si="1"/>
        <v>829.1816103439878</v>
      </c>
    </row>
    <row r="55" spans="1:10" ht="15.75">
      <c r="A55" s="8" t="s">
        <v>127</v>
      </c>
      <c r="B55" s="9" t="s">
        <v>55</v>
      </c>
      <c r="C55" s="10">
        <v>3108537.4</v>
      </c>
      <c r="D55" s="10">
        <v>16218456</v>
      </c>
      <c r="E55" s="10">
        <v>16218456</v>
      </c>
      <c r="F55" s="10"/>
      <c r="G55" s="10">
        <v>3583557.4</v>
      </c>
      <c r="H55" s="10" t="s">
        <v>1</v>
      </c>
      <c r="I55" s="13">
        <f t="shared" si="0"/>
        <v>22.095552129006606</v>
      </c>
      <c r="J55" s="13">
        <f t="shared" si="1"/>
        <v>115.28114154264317</v>
      </c>
    </row>
    <row r="56" spans="1:10" ht="15.75">
      <c r="A56" s="8" t="s">
        <v>128</v>
      </c>
      <c r="B56" s="9" t="s">
        <v>56</v>
      </c>
      <c r="C56" s="10">
        <v>23657568.1</v>
      </c>
      <c r="D56" s="10">
        <v>64984150.5</v>
      </c>
      <c r="E56" s="10">
        <v>64984150.5</v>
      </c>
      <c r="F56" s="10"/>
      <c r="G56" s="10">
        <v>14396524.9</v>
      </c>
      <c r="H56" s="10" t="s">
        <v>1</v>
      </c>
      <c r="I56" s="13">
        <f t="shared" si="0"/>
        <v>22.153901819490585</v>
      </c>
      <c r="J56" s="13">
        <f t="shared" si="1"/>
        <v>60.85378192359509</v>
      </c>
    </row>
    <row r="57" spans="1:10" ht="31.5">
      <c r="A57" s="8" t="s">
        <v>129</v>
      </c>
      <c r="B57" s="9" t="s">
        <v>57</v>
      </c>
      <c r="C57" s="10">
        <v>19635512.1</v>
      </c>
      <c r="D57" s="10">
        <v>100098318</v>
      </c>
      <c r="E57" s="10">
        <v>100098318</v>
      </c>
      <c r="F57" s="10"/>
      <c r="G57" s="10">
        <v>20937231.51</v>
      </c>
      <c r="H57" s="10" t="s">
        <v>1</v>
      </c>
      <c r="I57" s="13">
        <f t="shared" si="0"/>
        <v>20.916666661671577</v>
      </c>
      <c r="J57" s="13">
        <f t="shared" si="1"/>
        <v>106.62941411138445</v>
      </c>
    </row>
    <row r="58" spans="1:10" ht="15.75">
      <c r="A58" s="8" t="s">
        <v>130</v>
      </c>
      <c r="B58" s="9" t="s">
        <v>58</v>
      </c>
      <c r="C58" s="10">
        <v>1169699816.44</v>
      </c>
      <c r="D58" s="10">
        <v>4685475965</v>
      </c>
      <c r="E58" s="10">
        <v>4688842305</v>
      </c>
      <c r="F58" s="10"/>
      <c r="G58" s="10">
        <v>1165225012.09</v>
      </c>
      <c r="H58" s="10" t="s">
        <v>1</v>
      </c>
      <c r="I58" s="13">
        <f t="shared" si="0"/>
        <v>24.851017293702736</v>
      </c>
      <c r="J58" s="13">
        <f t="shared" si="1"/>
        <v>99.6174399374004</v>
      </c>
    </row>
    <row r="59" spans="1:10" ht="15.75">
      <c r="A59" s="15" t="s">
        <v>131</v>
      </c>
      <c r="B59" s="16" t="s">
        <v>59</v>
      </c>
      <c r="C59" s="12">
        <f>SUM(C60:C64)</f>
        <v>2551262000.72</v>
      </c>
      <c r="D59" s="12">
        <f>SUM(D60:D64)</f>
        <v>11364248956</v>
      </c>
      <c r="E59" s="12">
        <f>SUM(E60:E64)</f>
        <v>11531721147.800001</v>
      </c>
      <c r="F59" s="12">
        <f>SUM(F60:F64)</f>
        <v>0</v>
      </c>
      <c r="G59" s="12">
        <f>SUM(G60:G64)</f>
        <v>2517233005.81</v>
      </c>
      <c r="H59" s="12" t="s">
        <v>1</v>
      </c>
      <c r="I59" s="14">
        <f t="shared" si="0"/>
        <v>21.8287710355382</v>
      </c>
      <c r="J59" s="14">
        <f t="shared" si="1"/>
        <v>98.6661897170735</v>
      </c>
    </row>
    <row r="60" spans="1:10" ht="15.75">
      <c r="A60" s="8" t="s">
        <v>132</v>
      </c>
      <c r="B60" s="9" t="s">
        <v>60</v>
      </c>
      <c r="C60" s="10">
        <v>25468375.14</v>
      </c>
      <c r="D60" s="10">
        <v>115763413.44</v>
      </c>
      <c r="E60" s="10">
        <v>115763413.44</v>
      </c>
      <c r="F60" s="10"/>
      <c r="G60" s="10">
        <v>19803505.14</v>
      </c>
      <c r="H60" s="10" t="s">
        <v>1</v>
      </c>
      <c r="I60" s="13">
        <f t="shared" si="0"/>
        <v>17.10687733846422</v>
      </c>
      <c r="J60" s="13">
        <f t="shared" si="1"/>
        <v>77.75723826565246</v>
      </c>
    </row>
    <row r="61" spans="1:10" ht="15.75">
      <c r="A61" s="8" t="s">
        <v>133</v>
      </c>
      <c r="B61" s="9" t="s">
        <v>61</v>
      </c>
      <c r="C61" s="10">
        <v>276527797.58</v>
      </c>
      <c r="D61" s="10">
        <v>1017992836.04</v>
      </c>
      <c r="E61" s="10">
        <v>1020109378.04</v>
      </c>
      <c r="F61" s="10"/>
      <c r="G61" s="10">
        <v>282368875.56</v>
      </c>
      <c r="H61" s="10" t="s">
        <v>1</v>
      </c>
      <c r="I61" s="13">
        <f t="shared" si="0"/>
        <v>27.680254847037382</v>
      </c>
      <c r="J61" s="13">
        <f t="shared" si="1"/>
        <v>102.11229324180697</v>
      </c>
    </row>
    <row r="62" spans="1:10" ht="15.75">
      <c r="A62" s="8" t="s">
        <v>134</v>
      </c>
      <c r="B62" s="9" t="s">
        <v>62</v>
      </c>
      <c r="C62" s="10">
        <v>2011801591.9</v>
      </c>
      <c r="D62" s="10">
        <v>9198392038.12</v>
      </c>
      <c r="E62" s="10">
        <v>9293893922.12</v>
      </c>
      <c r="F62" s="10"/>
      <c r="G62" s="10">
        <v>1945211782.47</v>
      </c>
      <c r="H62" s="10" t="s">
        <v>1</v>
      </c>
      <c r="I62" s="13">
        <f t="shared" si="0"/>
        <v>20.929997682029537</v>
      </c>
      <c r="J62" s="13">
        <f t="shared" si="1"/>
        <v>96.69004092162434</v>
      </c>
    </row>
    <row r="63" spans="1:10" ht="15.75">
      <c r="A63" s="8" t="s">
        <v>135</v>
      </c>
      <c r="B63" s="9" t="s">
        <v>63</v>
      </c>
      <c r="C63" s="10">
        <v>201672277.23</v>
      </c>
      <c r="D63" s="10">
        <v>853823524.9</v>
      </c>
      <c r="E63" s="10">
        <v>922670817.7</v>
      </c>
      <c r="F63" s="10"/>
      <c r="G63" s="10">
        <v>217222736.48</v>
      </c>
      <c r="H63" s="10" t="s">
        <v>1</v>
      </c>
      <c r="I63" s="13">
        <f t="shared" si="0"/>
        <v>23.542820723590765</v>
      </c>
      <c r="J63" s="13">
        <f t="shared" si="1"/>
        <v>107.71075700814608</v>
      </c>
    </row>
    <row r="64" spans="1:10" ht="15.75">
      <c r="A64" s="8" t="s">
        <v>136</v>
      </c>
      <c r="B64" s="9" t="s">
        <v>64</v>
      </c>
      <c r="C64" s="10">
        <v>35791958.87</v>
      </c>
      <c r="D64" s="10">
        <v>178277143.5</v>
      </c>
      <c r="E64" s="10">
        <v>179283616.5</v>
      </c>
      <c r="F64" s="10"/>
      <c r="G64" s="10">
        <v>52626106.16</v>
      </c>
      <c r="H64" s="10" t="s">
        <v>1</v>
      </c>
      <c r="I64" s="13">
        <f t="shared" si="0"/>
        <v>29.35355008303282</v>
      </c>
      <c r="J64" s="13">
        <f t="shared" si="1"/>
        <v>147.03332206863368</v>
      </c>
    </row>
    <row r="65" spans="1:10" ht="15.75">
      <c r="A65" s="15" t="s">
        <v>137</v>
      </c>
      <c r="B65" s="16" t="s">
        <v>65</v>
      </c>
      <c r="C65" s="12">
        <f>SUM(C66:C69)</f>
        <v>74095915.85</v>
      </c>
      <c r="D65" s="12">
        <f>SUM(D66:D69)</f>
        <v>241654695</v>
      </c>
      <c r="E65" s="12">
        <f>SUM(E66:E69)</f>
        <v>245204695</v>
      </c>
      <c r="F65" s="12">
        <f>SUM(F66:F69)</f>
        <v>0</v>
      </c>
      <c r="G65" s="12">
        <f>SUM(G66:G69)</f>
        <v>86431013.86000001</v>
      </c>
      <c r="H65" s="12" t="s">
        <v>1</v>
      </c>
      <c r="I65" s="14">
        <f t="shared" si="0"/>
        <v>35.24851506615728</v>
      </c>
      <c r="J65" s="14">
        <f t="shared" si="1"/>
        <v>116.6474735732685</v>
      </c>
    </row>
    <row r="66" spans="1:10" ht="15.75">
      <c r="A66" s="8" t="s">
        <v>138</v>
      </c>
      <c r="B66" s="9" t="s">
        <v>66</v>
      </c>
      <c r="C66" s="10">
        <v>36510658.25</v>
      </c>
      <c r="D66" s="10">
        <v>139031982</v>
      </c>
      <c r="E66" s="10">
        <v>139031982</v>
      </c>
      <c r="F66" s="10"/>
      <c r="G66" s="10">
        <v>52625658.06</v>
      </c>
      <c r="H66" s="10" t="s">
        <v>1</v>
      </c>
      <c r="I66" s="13">
        <f t="shared" si="0"/>
        <v>37.851476547317006</v>
      </c>
      <c r="J66" s="13">
        <f t="shared" si="1"/>
        <v>144.13779587225056</v>
      </c>
    </row>
    <row r="67" spans="1:10" ht="15.75">
      <c r="A67" s="8" t="s">
        <v>139</v>
      </c>
      <c r="B67" s="9" t="s">
        <v>67</v>
      </c>
      <c r="C67" s="10">
        <v>27497960.67</v>
      </c>
      <c r="D67" s="10">
        <v>41389849</v>
      </c>
      <c r="E67" s="10">
        <v>41389849</v>
      </c>
      <c r="F67" s="10"/>
      <c r="G67" s="10">
        <v>16895605.84</v>
      </c>
      <c r="H67" s="10" t="s">
        <v>1</v>
      </c>
      <c r="I67" s="13">
        <f t="shared" si="0"/>
        <v>40.8206510731653</v>
      </c>
      <c r="J67" s="13">
        <f t="shared" si="1"/>
        <v>61.44312315652169</v>
      </c>
    </row>
    <row r="68" spans="1:10" ht="15.75">
      <c r="A68" s="8" t="s">
        <v>140</v>
      </c>
      <c r="B68" s="9" t="s">
        <v>68</v>
      </c>
      <c r="C68" s="10">
        <v>8297822.02</v>
      </c>
      <c r="D68" s="10">
        <v>51173800</v>
      </c>
      <c r="E68" s="10">
        <v>54723800</v>
      </c>
      <c r="F68" s="10"/>
      <c r="G68" s="10">
        <v>14424601.71</v>
      </c>
      <c r="H68" s="10" t="s">
        <v>1</v>
      </c>
      <c r="I68" s="13">
        <f t="shared" si="0"/>
        <v>26.358918258600468</v>
      </c>
      <c r="J68" s="13">
        <f t="shared" si="1"/>
        <v>173.83599787067982</v>
      </c>
    </row>
    <row r="69" spans="1:10" ht="15.75">
      <c r="A69" s="8" t="s">
        <v>141</v>
      </c>
      <c r="B69" s="9" t="s">
        <v>69</v>
      </c>
      <c r="C69" s="10">
        <v>1789474.91</v>
      </c>
      <c r="D69" s="10">
        <v>10059064</v>
      </c>
      <c r="E69" s="10">
        <v>10059064</v>
      </c>
      <c r="F69" s="10"/>
      <c r="G69" s="10">
        <v>2485148.25</v>
      </c>
      <c r="H69" s="10" t="s">
        <v>1</v>
      </c>
      <c r="I69" s="13">
        <f t="shared" si="0"/>
        <v>24.705561571136244</v>
      </c>
      <c r="J69" s="13">
        <f t="shared" si="1"/>
        <v>138.87583648769908</v>
      </c>
    </row>
    <row r="70" spans="1:10" ht="15.75">
      <c r="A70" s="15" t="s">
        <v>142</v>
      </c>
      <c r="B70" s="16" t="s">
        <v>70</v>
      </c>
      <c r="C70" s="12">
        <f>C71+C72+C73</f>
        <v>13199023.620000001</v>
      </c>
      <c r="D70" s="12">
        <f>D71+D72+D73</f>
        <v>65011715</v>
      </c>
      <c r="E70" s="12">
        <f>E71+E72+E73</f>
        <v>65011715</v>
      </c>
      <c r="F70" s="12">
        <f>F71+F72+F73</f>
        <v>0</v>
      </c>
      <c r="G70" s="12">
        <f>G71+G72+G73</f>
        <v>13893282.27</v>
      </c>
      <c r="H70" s="12" t="s">
        <v>1</v>
      </c>
      <c r="I70" s="14">
        <f t="shared" si="0"/>
        <v>21.370428806562018</v>
      </c>
      <c r="J70" s="14">
        <f t="shared" si="1"/>
        <v>105.25992429430926</v>
      </c>
    </row>
    <row r="71" spans="1:10" ht="15.75">
      <c r="A71" s="8" t="s">
        <v>143</v>
      </c>
      <c r="B71" s="9" t="s">
        <v>71</v>
      </c>
      <c r="C71" s="10">
        <v>3648367</v>
      </c>
      <c r="D71" s="10">
        <v>18224300</v>
      </c>
      <c r="E71" s="10">
        <v>18224300</v>
      </c>
      <c r="F71" s="10"/>
      <c r="G71" s="10">
        <v>3077553.58</v>
      </c>
      <c r="H71" s="10" t="s">
        <v>1</v>
      </c>
      <c r="I71" s="13">
        <f t="shared" si="0"/>
        <v>16.88708800886728</v>
      </c>
      <c r="J71" s="13">
        <f t="shared" si="1"/>
        <v>84.35427631046987</v>
      </c>
    </row>
    <row r="72" spans="1:10" ht="15.75">
      <c r="A72" s="8" t="s">
        <v>144</v>
      </c>
      <c r="B72" s="9" t="s">
        <v>72</v>
      </c>
      <c r="C72" s="10">
        <v>5651888</v>
      </c>
      <c r="D72" s="10">
        <v>25716360</v>
      </c>
      <c r="E72" s="10">
        <v>25716360</v>
      </c>
      <c r="F72" s="10"/>
      <c r="G72" s="10">
        <v>5953186.07</v>
      </c>
      <c r="H72" s="10" t="s">
        <v>1</v>
      </c>
      <c r="I72" s="13">
        <f t="shared" si="0"/>
        <v>23.14941177522791</v>
      </c>
      <c r="J72" s="13">
        <f t="shared" si="1"/>
        <v>105.33092782447211</v>
      </c>
    </row>
    <row r="73" spans="1:10" ht="15.75">
      <c r="A73" s="8" t="s">
        <v>145</v>
      </c>
      <c r="B73" s="9" t="s">
        <v>73</v>
      </c>
      <c r="C73" s="10">
        <v>3898768.62</v>
      </c>
      <c r="D73" s="10">
        <v>21071055</v>
      </c>
      <c r="E73" s="10">
        <v>21071055</v>
      </c>
      <c r="F73" s="10"/>
      <c r="G73" s="10">
        <v>4862542.62</v>
      </c>
      <c r="H73" s="10" t="s">
        <v>1</v>
      </c>
      <c r="I73" s="13">
        <f aca="true" t="shared" si="2" ref="I73:I80">G73/E73*100</f>
        <v>23.076882576596187</v>
      </c>
      <c r="J73" s="13">
        <f t="shared" si="1"/>
        <v>124.71995888794243</v>
      </c>
    </row>
    <row r="74" spans="1:10" ht="31.5">
      <c r="A74" s="15" t="s">
        <v>146</v>
      </c>
      <c r="B74" s="16" t="s">
        <v>74</v>
      </c>
      <c r="C74" s="12">
        <f>C75</f>
        <v>190236083.94</v>
      </c>
      <c r="D74" s="12">
        <f>D75</f>
        <v>882099139.39</v>
      </c>
      <c r="E74" s="12">
        <f>E75</f>
        <v>882099139.39</v>
      </c>
      <c r="F74" s="12">
        <f>F75</f>
        <v>0</v>
      </c>
      <c r="G74" s="12">
        <f>G75</f>
        <v>178569116.51</v>
      </c>
      <c r="H74" s="12" t="s">
        <v>1</v>
      </c>
      <c r="I74" s="14">
        <f t="shared" si="2"/>
        <v>20.243656130702757</v>
      </c>
      <c r="J74" s="14">
        <f aca="true" t="shared" si="3" ref="J74:J80">G74/C74*100</f>
        <v>93.86711122918209</v>
      </c>
    </row>
    <row r="75" spans="1:10" ht="31.5">
      <c r="A75" s="8" t="s">
        <v>147</v>
      </c>
      <c r="B75" s="9" t="s">
        <v>75</v>
      </c>
      <c r="C75" s="10">
        <v>190236083.94</v>
      </c>
      <c r="D75" s="10">
        <v>882099139.39</v>
      </c>
      <c r="E75" s="10">
        <v>882099139.39</v>
      </c>
      <c r="F75" s="10"/>
      <c r="G75" s="10">
        <v>178569116.51</v>
      </c>
      <c r="H75" s="10" t="s">
        <v>1</v>
      </c>
      <c r="I75" s="13">
        <f t="shared" si="2"/>
        <v>20.243656130702757</v>
      </c>
      <c r="J75" s="13">
        <f t="shared" si="3"/>
        <v>93.86711122918209</v>
      </c>
    </row>
    <row r="76" spans="1:10" ht="63">
      <c r="A76" s="15" t="s">
        <v>148</v>
      </c>
      <c r="B76" s="16" t="s">
        <v>76</v>
      </c>
      <c r="C76" s="12">
        <f>C77+C78+C79</f>
        <v>631152089</v>
      </c>
      <c r="D76" s="12">
        <f>D77+D78+D79</f>
        <v>1757250000</v>
      </c>
      <c r="E76" s="12">
        <f>E77+E78+E79</f>
        <v>1757250000</v>
      </c>
      <c r="F76" s="12">
        <f>F77+F78+F79</f>
        <v>0</v>
      </c>
      <c r="G76" s="12">
        <f>G77+G78+G79</f>
        <v>496127802</v>
      </c>
      <c r="H76" s="12" t="s">
        <v>1</v>
      </c>
      <c r="I76" s="14">
        <f t="shared" si="2"/>
        <v>28.23319402475459</v>
      </c>
      <c r="J76" s="14">
        <f t="shared" si="3"/>
        <v>78.6066956992992</v>
      </c>
    </row>
    <row r="77" spans="1:10" ht="47.25">
      <c r="A77" s="8" t="s">
        <v>149</v>
      </c>
      <c r="B77" s="9" t="s">
        <v>77</v>
      </c>
      <c r="C77" s="10">
        <v>292869440</v>
      </c>
      <c r="D77" s="10">
        <v>975922000</v>
      </c>
      <c r="E77" s="10">
        <v>975922000</v>
      </c>
      <c r="F77" s="10"/>
      <c r="G77" s="10">
        <v>268821960</v>
      </c>
      <c r="H77" s="10" t="s">
        <v>1</v>
      </c>
      <c r="I77" s="13">
        <f t="shared" si="2"/>
        <v>27.545434983533518</v>
      </c>
      <c r="J77" s="13">
        <f t="shared" si="3"/>
        <v>91.78901014732025</v>
      </c>
    </row>
    <row r="78" spans="1:10" ht="15.75">
      <c r="A78" s="8" t="s">
        <v>150</v>
      </c>
      <c r="B78" s="9" t="s">
        <v>78</v>
      </c>
      <c r="C78" s="10">
        <v>217508250</v>
      </c>
      <c r="D78" s="10">
        <v>384300000</v>
      </c>
      <c r="E78" s="10">
        <v>384300000</v>
      </c>
      <c r="F78" s="10"/>
      <c r="G78" s="10">
        <v>119540742</v>
      </c>
      <c r="H78" s="10" t="s">
        <v>1</v>
      </c>
      <c r="I78" s="13">
        <f t="shared" si="2"/>
        <v>31.106099921935986</v>
      </c>
      <c r="J78" s="13">
        <f t="shared" si="3"/>
        <v>54.95917603125399</v>
      </c>
    </row>
    <row r="79" spans="1:10" ht="15.75">
      <c r="A79" s="8" t="s">
        <v>151</v>
      </c>
      <c r="B79" s="9" t="s">
        <v>79</v>
      </c>
      <c r="C79" s="10">
        <v>120774399</v>
      </c>
      <c r="D79" s="10">
        <v>397028000</v>
      </c>
      <c r="E79" s="10">
        <v>397028000</v>
      </c>
      <c r="F79" s="10"/>
      <c r="G79" s="10">
        <v>107765100</v>
      </c>
      <c r="H79" s="10" t="s">
        <v>1</v>
      </c>
      <c r="I79" s="13">
        <f t="shared" si="2"/>
        <v>27.142947096930193</v>
      </c>
      <c r="J79" s="13">
        <f t="shared" si="3"/>
        <v>89.22842994234233</v>
      </c>
    </row>
    <row r="80" spans="1:10" ht="15.75">
      <c r="A80" s="20" t="s">
        <v>7</v>
      </c>
      <c r="B80" s="21"/>
      <c r="C80" s="12">
        <f>C7+C16+C19+C24+C34+C38+C42+C49+C52+C59+C65+C70+C74+C76</f>
        <v>9016287488.01</v>
      </c>
      <c r="D80" s="12">
        <f>D7+D16+D19+D24+D34+D38+D42+D49+D52+D59+D65+D70+D74+D76</f>
        <v>37668922065.1</v>
      </c>
      <c r="E80" s="12">
        <f>E7+E16+E19+E24+E34+E38+E42+E49+E52+E59+E65+E70+E74+E76</f>
        <v>43239046657.9</v>
      </c>
      <c r="F80" s="12">
        <f>F7+F16+F19+F24+F34+F38+F42+F49+F52+F59+F65+F70+F74+F76</f>
        <v>0</v>
      </c>
      <c r="G80" s="12">
        <f>G7+G16+G19+G24+G34+G38+G42+G49+G52+G59+G65+G70+G74+G76</f>
        <v>9281771846.980001</v>
      </c>
      <c r="H80" s="11"/>
      <c r="I80" s="14">
        <f t="shared" si="2"/>
        <v>21.46618060387826</v>
      </c>
      <c r="J80" s="14">
        <f t="shared" si="3"/>
        <v>102.94449749215569</v>
      </c>
    </row>
    <row r="81" spans="1:8" ht="12.75">
      <c r="A81" s="1"/>
      <c r="B81" s="6"/>
      <c r="C81" s="6"/>
      <c r="D81" s="6"/>
      <c r="E81" s="7"/>
      <c r="F81" s="7" t="s">
        <v>0</v>
      </c>
      <c r="G81" s="7"/>
      <c r="H81" s="7" t="s">
        <v>0</v>
      </c>
    </row>
  </sheetData>
  <sheetProtection/>
  <mergeCells count="11">
    <mergeCell ref="G4:H6"/>
    <mergeCell ref="A2:J2"/>
    <mergeCell ref="I3:J3"/>
    <mergeCell ref="A4:A6"/>
    <mergeCell ref="B4:B6"/>
    <mergeCell ref="A80:B80"/>
    <mergeCell ref="I4:I6"/>
    <mergeCell ref="J4:J6"/>
    <mergeCell ref="C4:C6"/>
    <mergeCell ref="D4:D6"/>
    <mergeCell ref="E4:F6"/>
  </mergeCells>
  <printOptions/>
  <pageMargins left="0.3937007874015748" right="0.3937007874015748" top="0.5118110236220472" bottom="0.3937007874015748" header="0" footer="0"/>
  <pageSetup fitToHeight="0" horizontalDpi="600" verticalDpi="600" orientation="landscape" paperSize="9" scale="83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Давыдова</dc:creator>
  <cp:keywords/>
  <dc:description/>
  <cp:lastModifiedBy>Гапоненко Е.В.</cp:lastModifiedBy>
  <cp:lastPrinted>2015-10-19T06:30:58Z</cp:lastPrinted>
  <dcterms:created xsi:type="dcterms:W3CDTF">2015-04-18T06:43:33Z</dcterms:created>
  <dcterms:modified xsi:type="dcterms:W3CDTF">2016-10-27T09:00:25Z</dcterms:modified>
  <cp:category/>
  <cp:version/>
  <cp:contentType/>
  <cp:contentStatus/>
</cp:coreProperties>
</file>