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'Расходы'!$A$1:$G$83</definedName>
  </definedNames>
  <calcPr fullCalcOnLoad="1"/>
</workbook>
</file>

<file path=xl/sharedStrings.xml><?xml version="1.0" encoding="utf-8"?>
<sst xmlns="http://schemas.openxmlformats.org/spreadsheetml/2006/main" count="164" uniqueCount="161">
  <si>
    <t>-</t>
  </si>
  <si>
    <t>Кассовое исполнение                                                               за 1 квартал                                                                           2015 года</t>
  </si>
  <si>
    <t xml:space="preserve"> Наименование </t>
  </si>
  <si>
    <t>Рз Пр</t>
  </si>
  <si>
    <t>(рублей)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</si>
  <si>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</si>
  <si>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</si>
  <si>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</si>
  <si>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</si>
  <si>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</si>
  <si>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</si>
  <si>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</si>
  <si>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</si>
  <si>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</si>
  <si>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</si>
  <si>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</si>
  <si>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</si>
  <si>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</si>
  <si>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</si>
  <si>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</si>
  <si>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</si>
  <si>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</si>
  <si>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</si>
  <si>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</si>
  <si>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</si>
  <si>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</si>
  <si>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</si>
  <si>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</si>
  <si>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</si>
  <si>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</si>
  <si>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</si>
  <si>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</si>
  <si>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</si>
  <si>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</si>
  <si>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</si>
  <si>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</si>
  <si>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</si>
  <si>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</si>
  <si>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</si>
  <si>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</si>
  <si>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</si>
  <si>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</si>
  <si>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</si>
  <si>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</si>
  <si>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</si>
  <si>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</si>
  <si>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</si>
  <si>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</si>
  <si>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</si>
  <si>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</si>
  <si>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</si>
  <si>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</si>
  <si>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</si>
  <si>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</si>
  <si>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</si>
  <si>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</si>
  <si>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</si>
  <si>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</si>
  <si>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</si>
  <si>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</si>
  <si>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</si>
  <si>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</si>
  <si>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</si>
  <si>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</si>
  <si>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</si>
  <si>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</si>
  <si>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</si>
  <si>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</si>
  <si>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</si>
  <si>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</si>
  <si>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</si>
  <si>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</si>
  <si>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</si>
  <si>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</si>
  <si>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</si>
  <si>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</si>
  <si>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</si>
  <si>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</si>
  <si>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</si>
  <si>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</si>
  <si>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ВСЕГО: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</si>
  <si>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</si>
  <si>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</si>
  <si>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</si>
  <si>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</si>
  <si>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</si>
  <si>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</si>
  <si>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</si>
  <si>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</si>
  <si>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</si>
  <si>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</si>
  <si>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</si>
  <si>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</si>
  <si>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</si>
  <si>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</si>
  <si>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</si>
  <si>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</si>
  <si>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</si>
  <si>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</si>
  <si>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</si>
  <si>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</si>
  <si>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</si>
  <si>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</si>
  <si>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</si>
  <si>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</si>
  <si>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</si>
  <si>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</si>
  <si>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</si>
  <si>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</si>
  <si>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</si>
  <si>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</si>
  <si>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</si>
  <si>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</si>
  <si>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</si>
  <si>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</si>
  <si>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0602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</si>
  <si>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</si>
  <si>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</si>
  <si>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</si>
  <si>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</si>
  <si>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</si>
  <si>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</si>
  <si>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</si>
  <si>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</si>
  <si>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</si>
  <si>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</si>
  <si>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</si>
  <si>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</si>
  <si>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</si>
  <si>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</si>
  <si>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</si>
  <si>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</si>
  <si>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</si>
  <si>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</si>
  <si>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</si>
  <si>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</si>
  <si>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</si>
  <si>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</si>
  <si>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</si>
  <si>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</si>
  <si>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</si>
  <si>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</si>
  <si>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</si>
  <si>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</si>
  <si>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</si>
  <si>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</si>
  <si>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</si>
  <si>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</si>
  <si>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</si>
  <si>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</si>
  <si>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</si>
  <si>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</si>
  <si>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</si>
  <si>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</si>
  <si>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</si>
  <si>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</si>
  <si>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Процент исполнения к уточненным бюджетным назначениям</t>
  </si>
  <si>
    <t>Сведения об исполнении консолидированного бюджета Брянской области по расходам в разрезе разделов и подразделов классификации расходов бюджетов</t>
  </si>
  <si>
    <t>Уточненные бюджетные назначения                                                                             на 2016 год</t>
  </si>
  <si>
    <t>Кассовое исполнение                                                               за 1 квартал                                                                           2016 года</t>
  </si>
  <si>
    <t>Темп роста 2016 к соответствующему периоду 2015,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</si>
</sst>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63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4" fontId="38" fillId="0" borderId="1">
      <alignment horizontal="right"/>
      <protection/>
    </xf>
    <xf numFmtId="4" fontId="38" fillId="0" borderId="2">
      <alignment horizontal="right"/>
      <protection/>
    </xf>
    <xf numFmtId="49" fontId="38" fillId="0" borderId="0">
      <alignment horizontal="right"/>
      <protection/>
    </xf>
    <xf numFmtId="0" fontId="38" fillId="0" borderId="3">
      <alignment horizontal="left" wrapText="1"/>
      <protection/>
    </xf>
    <xf numFmtId="0" fontId="38" fillId="0" borderId="4">
      <alignment horizontal="left" wrapText="1" indent="1"/>
      <protection/>
    </xf>
    <xf numFmtId="0" fontId="39" fillId="0" borderId="5">
      <alignment horizontal="left" wrapText="1"/>
      <protection/>
    </xf>
    <xf numFmtId="0" fontId="38" fillId="21" borderId="0">
      <alignment/>
      <protection/>
    </xf>
    <xf numFmtId="0" fontId="38" fillId="0" borderId="6">
      <alignment/>
      <protection/>
    </xf>
    <xf numFmtId="0" fontId="38" fillId="0" borderId="0">
      <alignment horizontal="center"/>
      <protection/>
    </xf>
    <xf numFmtId="0" fontId="6" fillId="0" borderId="7">
      <alignment horizontal="right" shrinkToFit="1"/>
      <protection/>
    </xf>
    <xf numFmtId="0" fontId="37" fillId="0" borderId="6">
      <alignment/>
      <protection/>
    </xf>
    <xf numFmtId="4" fontId="38" fillId="0" borderId="8">
      <alignment horizontal="right"/>
      <protection/>
    </xf>
    <xf numFmtId="49" fontId="38" fillId="0" borderId="5">
      <alignment horizontal="center"/>
      <protection/>
    </xf>
    <xf numFmtId="4" fontId="38" fillId="0" borderId="9">
      <alignment horizontal="right"/>
      <protection/>
    </xf>
    <xf numFmtId="0" fontId="39" fillId="0" borderId="0">
      <alignment horizontal="center"/>
      <protection/>
    </xf>
    <xf numFmtId="0" fontId="39" fillId="0" borderId="6">
      <alignment/>
      <protection/>
    </xf>
    <xf numFmtId="0" fontId="38" fillId="0" borderId="10">
      <alignment horizontal="left" wrapText="1"/>
      <protection/>
    </xf>
    <xf numFmtId="0" fontId="38" fillId="0" borderId="11">
      <alignment horizontal="left" wrapText="1" indent="1"/>
      <protection/>
    </xf>
    <xf numFmtId="0" fontId="38" fillId="0" borderId="10">
      <alignment horizontal="left" wrapText="1" indent="2"/>
      <protection/>
    </xf>
    <xf numFmtId="0" fontId="38" fillId="0" borderId="3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6">
      <alignment horizontal="left"/>
      <protection/>
    </xf>
    <xf numFmtId="49" fontId="38" fillId="0" borderId="12">
      <alignment horizontal="center" wrapText="1"/>
      <protection/>
    </xf>
    <xf numFmtId="49" fontId="38" fillId="0" borderId="12">
      <alignment horizontal="left" wrapText="1"/>
      <protection/>
    </xf>
    <xf numFmtId="49" fontId="38" fillId="0" borderId="12">
      <alignment horizontal="center" shrinkToFit="1"/>
      <protection/>
    </xf>
    <xf numFmtId="49" fontId="38" fillId="0" borderId="1">
      <alignment horizontal="center" shrinkToFit="1"/>
      <protection/>
    </xf>
    <xf numFmtId="0" fontId="38" fillId="0" borderId="4">
      <alignment horizontal="left" wrapText="1"/>
      <protection/>
    </xf>
    <xf numFmtId="0" fontId="38" fillId="0" borderId="3">
      <alignment horizontal="left" wrapText="1" indent="1"/>
      <protection/>
    </xf>
    <xf numFmtId="0" fontId="38" fillId="0" borderId="4">
      <alignment horizontal="left" wrapText="1" indent="2"/>
      <protection/>
    </xf>
    <xf numFmtId="0" fontId="37" fillId="0" borderId="13">
      <alignment/>
      <protection/>
    </xf>
    <xf numFmtId="0" fontId="37" fillId="0" borderId="14">
      <alignment/>
      <protection/>
    </xf>
    <xf numFmtId="49" fontId="38" fillId="0" borderId="8">
      <alignment horizontal="center"/>
      <protection/>
    </xf>
    <xf numFmtId="0" fontId="39" fillId="0" borderId="15">
      <alignment horizontal="center" vertical="center" textRotation="90" wrapText="1"/>
      <protection/>
    </xf>
    <xf numFmtId="0" fontId="39" fillId="0" borderId="14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0">
      <alignment horizontal="center" vertical="center" textRotation="90" wrapText="1"/>
      <protection/>
    </xf>
    <xf numFmtId="0" fontId="39" fillId="0" borderId="16">
      <alignment horizontal="center" vertical="center" textRotation="90" wrapText="1"/>
      <protection/>
    </xf>
    <xf numFmtId="0" fontId="39" fillId="0" borderId="0">
      <alignment horizontal="center" vertical="center" textRotation="90"/>
      <protection/>
    </xf>
    <xf numFmtId="0" fontId="39" fillId="0" borderId="16">
      <alignment horizontal="center" vertical="center" textRotation="90"/>
      <protection/>
    </xf>
    <xf numFmtId="0" fontId="39" fillId="0" borderId="17">
      <alignment horizontal="center" vertical="center" textRotation="90"/>
      <protection/>
    </xf>
    <xf numFmtId="0" fontId="40" fillId="0" borderId="6">
      <alignment wrapText="1"/>
      <protection/>
    </xf>
    <xf numFmtId="0" fontId="40" fillId="0" borderId="17">
      <alignment wrapText="1"/>
      <protection/>
    </xf>
    <xf numFmtId="0" fontId="40" fillId="0" borderId="14">
      <alignment wrapText="1"/>
      <protection/>
    </xf>
    <xf numFmtId="0" fontId="38" fillId="0" borderId="17">
      <alignment horizontal="center" vertical="top" wrapText="1"/>
      <protection/>
    </xf>
    <xf numFmtId="0" fontId="39" fillId="0" borderId="18">
      <alignment/>
      <protection/>
    </xf>
    <xf numFmtId="49" fontId="41" fillId="0" borderId="19">
      <alignment horizontal="left" vertical="center" wrapText="1"/>
      <protection/>
    </xf>
    <xf numFmtId="49" fontId="38" fillId="0" borderId="4">
      <alignment horizontal="left" vertical="center" wrapText="1" indent="2"/>
      <protection/>
    </xf>
    <xf numFmtId="49" fontId="38" fillId="0" borderId="3">
      <alignment horizontal="left" vertical="center" wrapText="1" indent="3"/>
      <protection/>
    </xf>
    <xf numFmtId="49" fontId="38" fillId="0" borderId="19">
      <alignment horizontal="left" vertical="center" wrapText="1" indent="3"/>
      <protection/>
    </xf>
    <xf numFmtId="49" fontId="38" fillId="0" borderId="20">
      <alignment horizontal="left" vertical="center" wrapText="1" indent="3"/>
      <protection/>
    </xf>
    <xf numFmtId="0" fontId="41" fillId="0" borderId="18">
      <alignment horizontal="left" vertical="center" wrapText="1"/>
      <protection/>
    </xf>
    <xf numFmtId="49" fontId="38" fillId="0" borderId="14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6">
      <alignment horizontal="left" vertical="center" wrapText="1" indent="3"/>
      <protection/>
    </xf>
    <xf numFmtId="49" fontId="41" fillId="0" borderId="18">
      <alignment horizontal="left" vertical="center" wrapText="1"/>
      <protection/>
    </xf>
    <xf numFmtId="0" fontId="38" fillId="0" borderId="19">
      <alignment horizontal="left" vertical="center" wrapText="1"/>
      <protection/>
    </xf>
    <xf numFmtId="0" fontId="38" fillId="0" borderId="20">
      <alignment horizontal="left" vertical="center" wrapText="1"/>
      <protection/>
    </xf>
    <xf numFmtId="49" fontId="41" fillId="0" borderId="21">
      <alignment horizontal="left" vertical="center" wrapText="1"/>
      <protection/>
    </xf>
    <xf numFmtId="49" fontId="38" fillId="0" borderId="22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9" fillId="0" borderId="24">
      <alignment horizontal="center"/>
      <protection/>
    </xf>
    <xf numFmtId="49" fontId="39" fillId="0" borderId="25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49" fontId="38" fillId="0" borderId="12">
      <alignment horizontal="center" vertical="center" wrapText="1"/>
      <protection/>
    </xf>
    <xf numFmtId="49" fontId="38" fillId="0" borderId="25">
      <alignment horizontal="center" vertical="center" wrapText="1"/>
      <protection/>
    </xf>
    <xf numFmtId="49" fontId="38" fillId="0" borderId="14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6">
      <alignment horizontal="center" vertical="center" wrapText="1"/>
      <protection/>
    </xf>
    <xf numFmtId="49" fontId="39" fillId="0" borderId="24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0" fontId="37" fillId="0" borderId="28">
      <alignment/>
      <protection/>
    </xf>
    <xf numFmtId="0" fontId="38" fillId="0" borderId="24">
      <alignment horizontal="center" vertical="center"/>
      <protection/>
    </xf>
    <xf numFmtId="0" fontId="38" fillId="0" borderId="26">
      <alignment horizontal="center" vertical="center"/>
      <protection/>
    </xf>
    <xf numFmtId="0" fontId="38" fillId="0" borderId="12">
      <alignment horizontal="center" vertical="center"/>
      <protection/>
    </xf>
    <xf numFmtId="0" fontId="38" fillId="0" borderId="25">
      <alignment horizontal="center" vertical="center"/>
      <protection/>
    </xf>
    <xf numFmtId="49" fontId="38" fillId="0" borderId="2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17">
      <alignment horizontal="center" vertical="center"/>
      <protection/>
    </xf>
    <xf numFmtId="49" fontId="38" fillId="0" borderId="6">
      <alignment horizontal="center"/>
      <protection/>
    </xf>
    <xf numFmtId="0" fontId="38" fillId="0" borderId="14">
      <alignment horizontal="center"/>
      <protection/>
    </xf>
    <xf numFmtId="0" fontId="38" fillId="0" borderId="0">
      <alignment horizontal="center"/>
      <protection/>
    </xf>
    <xf numFmtId="49" fontId="38" fillId="0" borderId="6">
      <alignment/>
      <protection/>
    </xf>
    <xf numFmtId="0" fontId="38" fillId="0" borderId="17">
      <alignment horizontal="center" vertical="top"/>
      <protection/>
    </xf>
    <xf numFmtId="49" fontId="38" fillId="0" borderId="17">
      <alignment horizontal="center" vertical="top" wrapText="1"/>
      <protection/>
    </xf>
    <xf numFmtId="0" fontId="38" fillId="0" borderId="29">
      <alignment/>
      <protection/>
    </xf>
    <xf numFmtId="4" fontId="38" fillId="0" borderId="14">
      <alignment horizontal="right"/>
      <protection/>
    </xf>
    <xf numFmtId="4" fontId="38" fillId="0" borderId="0">
      <alignment horizontal="right" shrinkToFit="1"/>
      <protection/>
    </xf>
    <xf numFmtId="4" fontId="38" fillId="0" borderId="6">
      <alignment horizontal="right"/>
      <protection/>
    </xf>
    <xf numFmtId="4" fontId="38" fillId="0" borderId="30">
      <alignment horizontal="right"/>
      <protection/>
    </xf>
    <xf numFmtId="0" fontId="38" fillId="0" borderId="14">
      <alignment/>
      <protection/>
    </xf>
    <xf numFmtId="0" fontId="38" fillId="0" borderId="17">
      <alignment horizontal="center" vertical="top" wrapText="1"/>
      <protection/>
    </xf>
    <xf numFmtId="0" fontId="38" fillId="0" borderId="6">
      <alignment horizontal="center"/>
      <protection/>
    </xf>
    <xf numFmtId="49" fontId="38" fillId="0" borderId="14">
      <alignment horizontal="center"/>
      <protection/>
    </xf>
    <xf numFmtId="49" fontId="38" fillId="0" borderId="0">
      <alignment horizontal="left"/>
      <protection/>
    </xf>
    <xf numFmtId="4" fontId="38" fillId="0" borderId="29">
      <alignment horizontal="right"/>
      <protection/>
    </xf>
    <xf numFmtId="0" fontId="38" fillId="0" borderId="17">
      <alignment horizontal="center" vertical="top"/>
      <protection/>
    </xf>
    <xf numFmtId="4" fontId="38" fillId="0" borderId="31">
      <alignment horizontal="right"/>
      <protection/>
    </xf>
    <xf numFmtId="0" fontId="38" fillId="0" borderId="31">
      <alignment/>
      <protection/>
    </xf>
    <xf numFmtId="4" fontId="38" fillId="0" borderId="32">
      <alignment horizontal="right"/>
      <protection/>
    </xf>
    <xf numFmtId="0" fontId="37" fillId="22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7" fillId="22" borderId="6">
      <alignment/>
      <protection/>
    </xf>
    <xf numFmtId="49" fontId="38" fillId="0" borderId="17">
      <alignment horizontal="center" vertical="center" wrapText="1"/>
      <protection/>
    </xf>
    <xf numFmtId="49" fontId="38" fillId="0" borderId="17">
      <alignment horizontal="center" vertical="center" wrapText="1"/>
      <protection/>
    </xf>
    <xf numFmtId="0" fontId="37" fillId="22" borderId="33">
      <alignment/>
      <protection/>
    </xf>
    <xf numFmtId="0" fontId="38" fillId="0" borderId="34">
      <alignment horizontal="left" wrapText="1"/>
      <protection/>
    </xf>
    <xf numFmtId="0" fontId="38" fillId="0" borderId="10">
      <alignment horizontal="left" wrapText="1" indent="1"/>
      <protection/>
    </xf>
    <xf numFmtId="0" fontId="38" fillId="0" borderId="18">
      <alignment horizontal="left" wrapText="1" indent="2"/>
      <protection/>
    </xf>
    <xf numFmtId="0" fontId="37" fillId="22" borderId="35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6">
      <alignment wrapText="1"/>
      <protection/>
    </xf>
    <xf numFmtId="0" fontId="38" fillId="0" borderId="33">
      <alignment wrapText="1"/>
      <protection/>
    </xf>
    <xf numFmtId="0" fontId="38" fillId="0" borderId="14">
      <alignment horizontal="left"/>
      <protection/>
    </xf>
    <xf numFmtId="0" fontId="37" fillId="22" borderId="36">
      <alignment/>
      <protection/>
    </xf>
    <xf numFmtId="49" fontId="38" fillId="0" borderId="24">
      <alignment horizontal="center" wrapText="1"/>
      <protection/>
    </xf>
    <xf numFmtId="49" fontId="38" fillId="0" borderId="26">
      <alignment horizontal="center" wrapText="1"/>
      <protection/>
    </xf>
    <xf numFmtId="49" fontId="38" fillId="0" borderId="25">
      <alignment horizontal="center"/>
      <protection/>
    </xf>
    <xf numFmtId="0" fontId="37" fillId="22" borderId="14">
      <alignment/>
      <protection/>
    </xf>
    <xf numFmtId="0" fontId="37" fillId="22" borderId="37">
      <alignment/>
      <protection/>
    </xf>
    <xf numFmtId="0" fontId="38" fillId="0" borderId="28">
      <alignment/>
      <protection/>
    </xf>
    <xf numFmtId="0" fontId="38" fillId="0" borderId="0">
      <alignment horizontal="left"/>
      <protection/>
    </xf>
    <xf numFmtId="49" fontId="38" fillId="0" borderId="14">
      <alignment/>
      <protection/>
    </xf>
    <xf numFmtId="49" fontId="38" fillId="0" borderId="0">
      <alignment/>
      <protection/>
    </xf>
    <xf numFmtId="49" fontId="38" fillId="0" borderId="2">
      <alignment horizontal="center"/>
      <protection/>
    </xf>
    <xf numFmtId="49" fontId="38" fillId="0" borderId="29">
      <alignment horizontal="center"/>
      <protection/>
    </xf>
    <xf numFmtId="49" fontId="38" fillId="0" borderId="17">
      <alignment horizontal="center"/>
      <protection/>
    </xf>
    <xf numFmtId="49" fontId="38" fillId="0" borderId="17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0" fontId="37" fillId="22" borderId="38">
      <alignment/>
      <protection/>
    </xf>
    <xf numFmtId="4" fontId="38" fillId="0" borderId="17">
      <alignment horizontal="right"/>
      <protection/>
    </xf>
    <xf numFmtId="0" fontId="38" fillId="21" borderId="28">
      <alignment/>
      <protection/>
    </xf>
    <xf numFmtId="0" fontId="44" fillId="0" borderId="0">
      <alignment horizontal="center" wrapText="1"/>
      <protection/>
    </xf>
    <xf numFmtId="0" fontId="46" fillId="0" borderId="16">
      <alignment/>
      <protection/>
    </xf>
    <xf numFmtId="49" fontId="47" fillId="0" borderId="39">
      <alignment horizontal="right"/>
      <protection/>
    </xf>
    <xf numFmtId="0" fontId="38" fillId="0" borderId="39">
      <alignment horizontal="right"/>
      <protection/>
    </xf>
    <xf numFmtId="0" fontId="46" fillId="0" borderId="6">
      <alignment/>
      <protection/>
    </xf>
    <xf numFmtId="0" fontId="38" fillId="0" borderId="30">
      <alignment horizontal="center"/>
      <protection/>
    </xf>
    <xf numFmtId="49" fontId="37" fillId="0" borderId="40">
      <alignment horizontal="center"/>
      <protection/>
    </xf>
    <xf numFmtId="168" fontId="38" fillId="0" borderId="41">
      <alignment horizontal="center"/>
      <protection/>
    </xf>
    <xf numFmtId="0" fontId="38" fillId="0" borderId="42">
      <alignment horizontal="center"/>
      <protection/>
    </xf>
    <xf numFmtId="49" fontId="38" fillId="0" borderId="43">
      <alignment horizontal="center"/>
      <protection/>
    </xf>
    <xf numFmtId="49" fontId="38" fillId="0" borderId="41">
      <alignment horizontal="center"/>
      <protection/>
    </xf>
    <xf numFmtId="0" fontId="38" fillId="0" borderId="41">
      <alignment horizontal="center"/>
      <protection/>
    </xf>
    <xf numFmtId="49" fontId="38" fillId="0" borderId="44">
      <alignment horizontal="center"/>
      <protection/>
    </xf>
    <xf numFmtId="0" fontId="43" fillId="0" borderId="28">
      <alignment/>
      <protection/>
    </xf>
    <xf numFmtId="0" fontId="46" fillId="0" borderId="0">
      <alignment/>
      <protection/>
    </xf>
    <xf numFmtId="0" fontId="37" fillId="0" borderId="45">
      <alignment/>
      <protection/>
    </xf>
    <xf numFmtId="0" fontId="37" fillId="0" borderId="46">
      <alignment/>
      <protection/>
    </xf>
    <xf numFmtId="0" fontId="38" fillId="0" borderId="5">
      <alignment horizontal="left" wrapText="1"/>
      <protection/>
    </xf>
    <xf numFmtId="49" fontId="38" fillId="0" borderId="31">
      <alignment horizontal="center"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0" fontId="38" fillId="0" borderId="0">
      <alignment horizontal="left" wrapText="1"/>
      <protection/>
    </xf>
    <xf numFmtId="0" fontId="38" fillId="0" borderId="6">
      <alignment horizontal="left"/>
      <protection/>
    </xf>
    <xf numFmtId="0" fontId="38" fillId="0" borderId="11">
      <alignment horizontal="left" wrapText="1"/>
      <protection/>
    </xf>
    <xf numFmtId="0" fontId="38" fillId="0" borderId="33">
      <alignment/>
      <protection/>
    </xf>
    <xf numFmtId="0" fontId="39" fillId="0" borderId="47">
      <alignment horizontal="left" wrapText="1"/>
      <protection/>
    </xf>
    <xf numFmtId="0" fontId="38" fillId="0" borderId="8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5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2" borderId="28">
      <alignment/>
      <protection/>
    </xf>
    <xf numFmtId="49" fontId="38" fillId="0" borderId="12">
      <alignment horizontal="center"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50">
      <alignment horizontal="center" wrapText="1"/>
      <protection/>
    </xf>
    <xf numFmtId="49" fontId="38" fillId="0" borderId="1">
      <alignment horizontal="center"/>
      <protection/>
    </xf>
    <xf numFmtId="49" fontId="38" fillId="0" borderId="6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8" fillId="29" borderId="51" applyNumberFormat="0" applyAlignment="0" applyProtection="0"/>
    <xf numFmtId="0" fontId="49" fillId="30" borderId="52" applyNumberFormat="0" applyAlignment="0" applyProtection="0"/>
    <xf numFmtId="0" fontId="50" fillId="30" borderId="5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3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5" fillId="31" borderId="57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24" fillId="0" borderId="0">
      <alignment/>
      <protection/>
    </xf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4" borderId="58" applyNumberFormat="0" applyFont="0" applyAlignment="0" applyProtection="0"/>
    <xf numFmtId="9" fontId="1" fillId="0" borderId="0" applyFont="0" applyFill="0" applyBorder="0" applyAlignment="0" applyProtection="0"/>
    <xf numFmtId="0" fontId="60" fillId="0" borderId="5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5" borderId="0" applyNumberFormat="0" applyBorder="0" applyAlignment="0" applyProtection="0"/>
  </cellStyleXfs>
  <cellXfs count="22">
    <xf numFmtId="0" fontId="0" fillId="2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49" fontId="3" fillId="2" borderId="60" xfId="0" applyNumberFormat="1" applyFont="1" applyFill="1" applyBorder="1" applyAlignment="1">
      <alignment horizontal="center"/>
    </xf>
    <xf numFmtId="4" fontId="3" fillId="2" borderId="60" xfId="0" applyNumberFormat="1" applyFont="1" applyFill="1" applyBorder="1" applyAlignment="1">
      <alignment horizontal="right"/>
    </xf>
    <xf numFmtId="0" fontId="3" fillId="2" borderId="60" xfId="0" applyFont="1" applyFill="1" applyBorder="1" applyAlignment="1">
      <alignment horizontal="left" wrapText="1"/>
    </xf>
    <xf numFmtId="4" fontId="5" fillId="2" borderId="60" xfId="0" applyNumberFormat="1" applyFont="1" applyFill="1" applyBorder="1" applyAlignment="1">
      <alignment horizontal="right"/>
    </xf>
    <xf numFmtId="169" fontId="3" fillId="2" borderId="60" xfId="0" applyNumberFormat="1" applyFont="1" applyFill="1" applyBorder="1" applyAlignment="1">
      <alignment horizontal="right"/>
    </xf>
    <xf numFmtId="169" fontId="5" fillId="2" borderId="60" xfId="0" applyNumberFormat="1" applyFont="1" applyFill="1" applyBorder="1" applyAlignment="1">
      <alignment horizontal="right"/>
    </xf>
    <xf numFmtId="0" fontId="5" fillId="2" borderId="60" xfId="0" applyFont="1" applyFill="1" applyBorder="1" applyAlignment="1">
      <alignment horizontal="left" wrapText="1"/>
    </xf>
    <xf numFmtId="49" fontId="5" fillId="2" borderId="6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2" borderId="61" xfId="0" applyFont="1" applyBorder="1" applyAlignment="1">
      <alignment horizontal="right" vertical="center"/>
    </xf>
    <xf numFmtId="49" fontId="3" fillId="2" borderId="60" xfId="0" applyNumberFormat="1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49" fontId="3" fillId="0" borderId="60" xfId="0" applyNumberFormat="1" applyFont="1" applyFill="1" applyBorder="1" applyAlignment="1">
      <alignment horizontal="center" vertical="center" wrapText="1"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09 2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21" xfId="138"/>
    <cellStyle name="xl22" xfId="139"/>
    <cellStyle name="xl23" xfId="140"/>
    <cellStyle name="xl24" xfId="141"/>
    <cellStyle name="xl25" xfId="142"/>
    <cellStyle name="xl26" xfId="143"/>
    <cellStyle name="xl27" xfId="144"/>
    <cellStyle name="xl28" xfId="145"/>
    <cellStyle name="xl29" xfId="146"/>
    <cellStyle name="xl30" xfId="147"/>
    <cellStyle name="xl31" xfId="148"/>
    <cellStyle name="xl32" xfId="149"/>
    <cellStyle name="xl33" xfId="150"/>
    <cellStyle name="xl34" xfId="151"/>
    <cellStyle name="xl35" xfId="152"/>
    <cellStyle name="xl36" xfId="153"/>
    <cellStyle name="xl37" xfId="154"/>
    <cellStyle name="xl38" xfId="155"/>
    <cellStyle name="xl39" xfId="156"/>
    <cellStyle name="xl40" xfId="157"/>
    <cellStyle name="xl41" xfId="158"/>
    <cellStyle name="xl42" xfId="159"/>
    <cellStyle name="xl43" xfId="160"/>
    <cellStyle name="xl44" xfId="161"/>
    <cellStyle name="xl45" xfId="162"/>
    <cellStyle name="xl46" xfId="163"/>
    <cellStyle name="xl47" xfId="164"/>
    <cellStyle name="xl48" xfId="165"/>
    <cellStyle name="xl49" xfId="166"/>
    <cellStyle name="xl50" xfId="167"/>
    <cellStyle name="xl51" xfId="168"/>
    <cellStyle name="xl52" xfId="169"/>
    <cellStyle name="xl53" xfId="170"/>
    <cellStyle name="xl54" xfId="171"/>
    <cellStyle name="xl55" xfId="172"/>
    <cellStyle name="xl56" xfId="173"/>
    <cellStyle name="xl57" xfId="174"/>
    <cellStyle name="xl58" xfId="175"/>
    <cellStyle name="xl59" xfId="176"/>
    <cellStyle name="xl60" xfId="177"/>
    <cellStyle name="xl61" xfId="178"/>
    <cellStyle name="xl62" xfId="179"/>
    <cellStyle name="xl63" xfId="180"/>
    <cellStyle name="xl64" xfId="181"/>
    <cellStyle name="xl65" xfId="182"/>
    <cellStyle name="xl66" xfId="183"/>
    <cellStyle name="xl67" xfId="184"/>
    <cellStyle name="xl68" xfId="185"/>
    <cellStyle name="xl69" xfId="186"/>
    <cellStyle name="xl70" xfId="187"/>
    <cellStyle name="xl71" xfId="188"/>
    <cellStyle name="xl72" xfId="189"/>
    <cellStyle name="xl73" xfId="190"/>
    <cellStyle name="xl74" xfId="191"/>
    <cellStyle name="xl75" xfId="192"/>
    <cellStyle name="xl76" xfId="193"/>
    <cellStyle name="xl77" xfId="194"/>
    <cellStyle name="xl78" xfId="195"/>
    <cellStyle name="xl79" xfId="196"/>
    <cellStyle name="xl80" xfId="197"/>
    <cellStyle name="xl81" xfId="198"/>
    <cellStyle name="xl82" xfId="199"/>
    <cellStyle name="xl83" xfId="200"/>
    <cellStyle name="xl84" xfId="201"/>
    <cellStyle name="xl85" xfId="202"/>
    <cellStyle name="xl86" xfId="203"/>
    <cellStyle name="xl87" xfId="204"/>
    <cellStyle name="xl88" xfId="205"/>
    <cellStyle name="xl89" xfId="206"/>
    <cellStyle name="xl90" xfId="207"/>
    <cellStyle name="xl91" xfId="208"/>
    <cellStyle name="xl92" xfId="209"/>
    <cellStyle name="xl93" xfId="210"/>
    <cellStyle name="xl94" xfId="211"/>
    <cellStyle name="xl95" xfId="212"/>
    <cellStyle name="xl96" xfId="213"/>
    <cellStyle name="xl97" xfId="214"/>
    <cellStyle name="xl98" xfId="215"/>
    <cellStyle name="xl99" xfId="216"/>
    <cellStyle name="Акцент1" xfId="217"/>
    <cellStyle name="Акцент2" xfId="218"/>
    <cellStyle name="Акцент3" xfId="219"/>
    <cellStyle name="Акцент4" xfId="220"/>
    <cellStyle name="Акцент5" xfId="221"/>
    <cellStyle name="Акцент6" xfId="222"/>
    <cellStyle name="Ввод " xfId="223"/>
    <cellStyle name="Вывод" xfId="224"/>
    <cellStyle name="Вычисление" xfId="225"/>
    <cellStyle name="Currency" xfId="226"/>
    <cellStyle name="Currency [0]" xfId="227"/>
    <cellStyle name="Заголовок 1" xfId="228"/>
    <cellStyle name="Заголовок 2" xfId="229"/>
    <cellStyle name="Заголовок 3" xfId="230"/>
    <cellStyle name="Заголовок 4" xfId="231"/>
    <cellStyle name="Итог" xfId="232"/>
    <cellStyle name="Контрольная ячейка" xfId="233"/>
    <cellStyle name="Название" xfId="234"/>
    <cellStyle name="Нейтральный" xfId="235"/>
    <cellStyle name="Обычный 2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87" zoomScaleSheetLayoutView="87" zoomScalePageLayoutView="0" workbookViewId="0" topLeftCell="A1">
      <selection activeCell="F81" sqref="F81"/>
    </sheetView>
  </sheetViews>
  <sheetFormatPr defaultColWidth="9.140625" defaultRowHeight="12.75"/>
  <cols>
    <col min="1" max="1" width="66.28125" style="0" customWidth="1"/>
    <col min="2" max="2" width="7.00390625" style="0" customWidth="1"/>
    <col min="3" max="4" width="19.140625" style="0" customWidth="1"/>
    <col min="5" max="5" width="19.28125" style="0" customWidth="1"/>
    <col min="6" max="6" width="13.7109375" style="0" customWidth="1"/>
    <col min="7" max="7" width="12.421875" style="0" customWidth="1"/>
  </cols>
  <sheetData>
    <row r="1" spans="1:5" ht="6.75" customHeight="1">
      <c r="A1" s="3"/>
      <c r="B1" s="2"/>
      <c r="C1" s="2"/>
      <c r="D1" s="2"/>
      <c r="E1" s="2"/>
    </row>
    <row r="2" spans="1:7" ht="43.5" customHeight="1">
      <c r="A2" s="16" t="s">
        <v>157</v>
      </c>
      <c r="B2" s="16"/>
      <c r="C2" s="16"/>
      <c r="D2" s="16"/>
      <c r="E2" s="16"/>
      <c r="F2" s="16"/>
      <c r="G2" s="16"/>
    </row>
    <row r="3" spans="1:7" ht="15.75">
      <c r="A3" s="4"/>
      <c r="B3" s="4"/>
      <c r="C3" s="4"/>
      <c r="D3" s="5"/>
      <c r="E3" s="5"/>
      <c r="F3" s="17" t="s">
        <v>4</v>
      </c>
      <c r="G3" s="17"/>
    </row>
    <row r="4" spans="1:7" ht="12.75" customHeight="1">
      <c r="A4" s="18" t="s">
        <v>2</v>
      </c>
      <c r="B4" s="18" t="s">
        <v>3</v>
      </c>
      <c r="C4" s="18" t="s">
        <v>1</v>
      </c>
      <c r="D4" s="21" t="s">
        <v>158</v>
      </c>
      <c r="E4" s="18" t="s">
        <v>159</v>
      </c>
      <c r="F4" s="21" t="s">
        <v>156</v>
      </c>
      <c r="G4" s="21" t="s">
        <v>160</v>
      </c>
    </row>
    <row r="5" spans="1:7" ht="54" customHeight="1">
      <c r="A5" s="18"/>
      <c r="B5" s="18"/>
      <c r="C5" s="18"/>
      <c r="D5" s="21"/>
      <c r="E5" s="18"/>
      <c r="F5" s="21"/>
      <c r="G5" s="21"/>
    </row>
    <row r="6" spans="1:7" ht="29.25" customHeight="1">
      <c r="A6" s="18"/>
      <c r="B6" s="18"/>
      <c r="C6" s="18"/>
      <c r="D6" s="21"/>
      <c r="E6" s="18"/>
      <c r="F6" s="21"/>
      <c r="G6" s="21"/>
    </row>
    <row r="7" spans="1:7" ht="15.75">
      <c r="A7" s="14" t="s">
        <v>5</v>
      </c>
      <c r="B7" s="15" t="s">
        <v>81</v>
      </c>
      <c r="C7" s="11">
        <f>SUM(C8:C15)</f>
        <v>621615043.86</v>
      </c>
      <c r="D7" s="11">
        <f>SUM(D8:D15)</f>
        <v>3057882242.91</v>
      </c>
      <c r="E7" s="11">
        <f>SUM(E8:E15)</f>
        <v>684971443.06</v>
      </c>
      <c r="F7" s="13">
        <f>E7/D7*100</f>
        <v>22.400190348996386</v>
      </c>
      <c r="G7" s="13">
        <f>E7/C7*100</f>
        <v>110.1922242432519</v>
      </c>
    </row>
    <row r="8" spans="1:7" ht="31.5">
      <c r="A8" s="10" t="s">
        <v>6</v>
      </c>
      <c r="B8" s="8" t="s">
        <v>82</v>
      </c>
      <c r="C8" s="9">
        <v>21562270.07</v>
      </c>
      <c r="D8" s="9">
        <v>97806044.28</v>
      </c>
      <c r="E8" s="9">
        <v>25087228</v>
      </c>
      <c r="F8" s="12">
        <f aca="true" t="shared" si="0" ref="F8:F71">E8/D8*100</f>
        <v>25.649977140656116</v>
      </c>
      <c r="G8" s="12">
        <f aca="true" t="shared" si="1" ref="G8:G71">E8/C8*100</f>
        <v>116.3478053032289</v>
      </c>
    </row>
    <row r="9" spans="1:7" ht="47.25">
      <c r="A9" s="10" t="s">
        <v>7</v>
      </c>
      <c r="B9" s="8" t="s">
        <v>83</v>
      </c>
      <c r="C9" s="9">
        <v>46127900.99</v>
      </c>
      <c r="D9" s="9">
        <v>210055343.41</v>
      </c>
      <c r="E9" s="9">
        <v>64730569.34</v>
      </c>
      <c r="F9" s="12">
        <f t="shared" si="0"/>
        <v>30.81595939868788</v>
      </c>
      <c r="G9" s="12">
        <f t="shared" si="1"/>
        <v>140.32845187131505</v>
      </c>
    </row>
    <row r="10" spans="1:7" ht="47.25">
      <c r="A10" s="10" t="s">
        <v>8</v>
      </c>
      <c r="B10" s="8" t="s">
        <v>84</v>
      </c>
      <c r="C10" s="9">
        <v>300605049.45</v>
      </c>
      <c r="D10" s="9">
        <v>1141836890.93</v>
      </c>
      <c r="E10" s="9">
        <v>300640906.29</v>
      </c>
      <c r="F10" s="12">
        <f t="shared" si="0"/>
        <v>26.32958425832037</v>
      </c>
      <c r="G10" s="12">
        <f t="shared" si="1"/>
        <v>100.01192822278455</v>
      </c>
    </row>
    <row r="11" spans="1:7" ht="15.75">
      <c r="A11" s="10" t="s">
        <v>9</v>
      </c>
      <c r="B11" s="8" t="s">
        <v>85</v>
      </c>
      <c r="C11" s="9">
        <v>27294198.7</v>
      </c>
      <c r="D11" s="9">
        <v>146175920</v>
      </c>
      <c r="E11" s="9">
        <v>34256788.17</v>
      </c>
      <c r="F11" s="12">
        <f t="shared" si="0"/>
        <v>23.435315590967377</v>
      </c>
      <c r="G11" s="12">
        <f t="shared" si="1"/>
        <v>125.50941152927125</v>
      </c>
    </row>
    <row r="12" spans="1:7" ht="32.25" customHeight="1">
      <c r="A12" s="10" t="s">
        <v>10</v>
      </c>
      <c r="B12" s="8" t="s">
        <v>86</v>
      </c>
      <c r="C12" s="9">
        <v>86385178.06</v>
      </c>
      <c r="D12" s="9">
        <v>331147511.46</v>
      </c>
      <c r="E12" s="9">
        <v>79987778.34</v>
      </c>
      <c r="F12" s="12">
        <f t="shared" si="0"/>
        <v>24.154727295802704</v>
      </c>
      <c r="G12" s="12">
        <f t="shared" si="1"/>
        <v>92.59433173182025</v>
      </c>
    </row>
    <row r="13" spans="1:7" ht="15.75">
      <c r="A13" s="10" t="s">
        <v>11</v>
      </c>
      <c r="B13" s="8" t="s">
        <v>87</v>
      </c>
      <c r="C13" s="9">
        <v>3828931.37</v>
      </c>
      <c r="D13" s="9">
        <v>21928000</v>
      </c>
      <c r="E13" s="9">
        <v>5128239.45</v>
      </c>
      <c r="F13" s="12">
        <f t="shared" si="0"/>
        <v>23.386717666909888</v>
      </c>
      <c r="G13" s="12">
        <f t="shared" si="1"/>
        <v>133.93396105712912</v>
      </c>
    </row>
    <row r="14" spans="1:7" ht="15.75">
      <c r="A14" s="10" t="s">
        <v>12</v>
      </c>
      <c r="B14" s="8" t="s">
        <v>88</v>
      </c>
      <c r="C14" s="9">
        <v>9500</v>
      </c>
      <c r="D14" s="9">
        <v>94429404.31</v>
      </c>
      <c r="E14" s="9">
        <v>1500</v>
      </c>
      <c r="F14" s="12">
        <f t="shared" si="0"/>
        <v>0.0015884882584620424</v>
      </c>
      <c r="G14" s="12">
        <f t="shared" si="1"/>
        <v>15.789473684210526</v>
      </c>
    </row>
    <row r="15" spans="1:7" ht="15.75">
      <c r="A15" s="10" t="s">
        <v>13</v>
      </c>
      <c r="B15" s="8" t="s">
        <v>89</v>
      </c>
      <c r="C15" s="9">
        <v>135802015.22</v>
      </c>
      <c r="D15" s="9">
        <v>1014503128.52</v>
      </c>
      <c r="E15" s="9">
        <v>175138433.47</v>
      </c>
      <c r="F15" s="12">
        <f t="shared" si="0"/>
        <v>17.26346903685742</v>
      </c>
      <c r="G15" s="12">
        <f t="shared" si="1"/>
        <v>128.9660048021193</v>
      </c>
    </row>
    <row r="16" spans="1:7" ht="15.75">
      <c r="A16" s="14" t="s">
        <v>14</v>
      </c>
      <c r="B16" s="15" t="s">
        <v>90</v>
      </c>
      <c r="C16" s="11">
        <f>C17+C18</f>
        <v>11491342.14</v>
      </c>
      <c r="D16" s="11">
        <f>D17+D18</f>
        <v>69321022.00999999</v>
      </c>
      <c r="E16" s="11">
        <f>E17+E18</f>
        <v>17099487.16</v>
      </c>
      <c r="F16" s="13">
        <f t="shared" si="0"/>
        <v>24.667101932705627</v>
      </c>
      <c r="G16" s="13">
        <f t="shared" si="1"/>
        <v>148.80322029990484</v>
      </c>
    </row>
    <row r="17" spans="1:7" ht="15.75">
      <c r="A17" s="10" t="s">
        <v>15</v>
      </c>
      <c r="B17" s="8" t="s">
        <v>91</v>
      </c>
      <c r="C17" s="9">
        <v>3703480.07</v>
      </c>
      <c r="D17" s="9">
        <v>21980200</v>
      </c>
      <c r="E17" s="9">
        <v>3873175.09</v>
      </c>
      <c r="F17" s="12">
        <f t="shared" si="0"/>
        <v>17.621200398540505</v>
      </c>
      <c r="G17" s="12">
        <f t="shared" si="1"/>
        <v>104.5820422087488</v>
      </c>
    </row>
    <row r="18" spans="1:7" ht="15.75">
      <c r="A18" s="10" t="s">
        <v>16</v>
      </c>
      <c r="B18" s="8" t="s">
        <v>92</v>
      </c>
      <c r="C18" s="9">
        <v>7787862.07</v>
      </c>
      <c r="D18" s="9">
        <v>47340822.01</v>
      </c>
      <c r="E18" s="9">
        <v>13226312.07</v>
      </c>
      <c r="F18" s="12">
        <f t="shared" si="0"/>
        <v>27.938492633706595</v>
      </c>
      <c r="G18" s="12">
        <f t="shared" si="1"/>
        <v>169.83238726003785</v>
      </c>
    </row>
    <row r="19" spans="1:7" ht="31.5">
      <c r="A19" s="14" t="s">
        <v>17</v>
      </c>
      <c r="B19" s="15" t="s">
        <v>93</v>
      </c>
      <c r="C19" s="11">
        <f>C20+C21+C23</f>
        <v>99447398.87</v>
      </c>
      <c r="D19" s="11">
        <f>D20+D21+D22+D23</f>
        <v>449856159.25</v>
      </c>
      <c r="E19" s="11">
        <f>E20+E21+E23</f>
        <v>110721547.06</v>
      </c>
      <c r="F19" s="13">
        <f t="shared" si="0"/>
        <v>24.612655575194285</v>
      </c>
      <c r="G19" s="13">
        <f t="shared" si="1"/>
        <v>111.33679544976115</v>
      </c>
    </row>
    <row r="20" spans="1:7" ht="47.25">
      <c r="A20" s="10" t="s">
        <v>18</v>
      </c>
      <c r="B20" s="8" t="s">
        <v>94</v>
      </c>
      <c r="C20" s="9">
        <v>39634899.6</v>
      </c>
      <c r="D20" s="9">
        <v>106627693.83</v>
      </c>
      <c r="E20" s="9">
        <v>29713492.24</v>
      </c>
      <c r="F20" s="12">
        <f t="shared" si="0"/>
        <v>27.86658059713191</v>
      </c>
      <c r="G20" s="12">
        <f t="shared" si="1"/>
        <v>74.96800178598156</v>
      </c>
    </row>
    <row r="21" spans="1:7" ht="15.75">
      <c r="A21" s="10" t="s">
        <v>19</v>
      </c>
      <c r="B21" s="8" t="s">
        <v>95</v>
      </c>
      <c r="C21" s="9">
        <v>59804023.33</v>
      </c>
      <c r="D21" s="9">
        <v>290354557.42</v>
      </c>
      <c r="E21" s="9">
        <v>70763157.14</v>
      </c>
      <c r="F21" s="12">
        <f t="shared" si="0"/>
        <v>24.37129203990436</v>
      </c>
      <c r="G21" s="12">
        <f t="shared" si="1"/>
        <v>118.3250778121185</v>
      </c>
    </row>
    <row r="22" spans="1:7" ht="15.75">
      <c r="A22" s="10" t="s">
        <v>20</v>
      </c>
      <c r="B22" s="8" t="s">
        <v>96</v>
      </c>
      <c r="C22" s="9">
        <v>0</v>
      </c>
      <c r="D22" s="9">
        <v>216000</v>
      </c>
      <c r="E22" s="9">
        <v>0</v>
      </c>
      <c r="F22" s="12"/>
      <c r="G22" s="12"/>
    </row>
    <row r="23" spans="1:7" ht="31.5">
      <c r="A23" s="10" t="s">
        <v>21</v>
      </c>
      <c r="B23" s="8" t="s">
        <v>97</v>
      </c>
      <c r="C23" s="9">
        <v>8475.94</v>
      </c>
      <c r="D23" s="9">
        <v>52657908</v>
      </c>
      <c r="E23" s="9">
        <v>10244897.68</v>
      </c>
      <c r="F23" s="12">
        <f t="shared" si="0"/>
        <v>19.455572902744255</v>
      </c>
      <c r="G23" s="12">
        <f t="shared" si="1"/>
        <v>120870.34216853822</v>
      </c>
    </row>
    <row r="24" spans="1:7" ht="15.75">
      <c r="A24" s="14" t="s">
        <v>22</v>
      </c>
      <c r="B24" s="15" t="s">
        <v>98</v>
      </c>
      <c r="C24" s="11">
        <f>SUM(C25:C33)</f>
        <v>1396063880.57</v>
      </c>
      <c r="D24" s="11">
        <f>SUM(D25:D33)</f>
        <v>11925281435.97</v>
      </c>
      <c r="E24" s="11">
        <f>SUM(E25:E33)</f>
        <v>1866130585.63</v>
      </c>
      <c r="F24" s="13">
        <f t="shared" si="0"/>
        <v>15.648524486820294</v>
      </c>
      <c r="G24" s="13">
        <f t="shared" si="1"/>
        <v>133.670859306816</v>
      </c>
    </row>
    <row r="25" spans="1:7" ht="15.75">
      <c r="A25" s="10" t="s">
        <v>23</v>
      </c>
      <c r="B25" s="8" t="s">
        <v>99</v>
      </c>
      <c r="C25" s="9">
        <v>36995996.73</v>
      </c>
      <c r="D25" s="9">
        <v>188082903</v>
      </c>
      <c r="E25" s="9">
        <v>49295073.7</v>
      </c>
      <c r="F25" s="12">
        <f t="shared" si="0"/>
        <v>26.209226311229365</v>
      </c>
      <c r="G25" s="12">
        <f t="shared" si="1"/>
        <v>133.24434548894504</v>
      </c>
    </row>
    <row r="26" spans="1:7" ht="15.75">
      <c r="A26" s="10" t="s">
        <v>24</v>
      </c>
      <c r="B26" s="8" t="s">
        <v>100</v>
      </c>
      <c r="C26" s="9">
        <v>0</v>
      </c>
      <c r="D26" s="9">
        <v>170000</v>
      </c>
      <c r="E26" s="9">
        <v>0</v>
      </c>
      <c r="F26" s="12"/>
      <c r="G26" s="12"/>
    </row>
    <row r="27" spans="1:7" ht="15.75">
      <c r="A27" s="10" t="s">
        <v>25</v>
      </c>
      <c r="B27" s="8" t="s">
        <v>101</v>
      </c>
      <c r="C27" s="9">
        <v>486040889.67</v>
      </c>
      <c r="D27" s="9">
        <v>6928099989.22</v>
      </c>
      <c r="E27" s="9">
        <v>650165065.08</v>
      </c>
      <c r="F27" s="12">
        <f t="shared" si="0"/>
        <v>9.384464226723708</v>
      </c>
      <c r="G27" s="12">
        <f t="shared" si="1"/>
        <v>133.76756542467714</v>
      </c>
    </row>
    <row r="28" spans="1:7" ht="15.75">
      <c r="A28" s="10" t="s">
        <v>26</v>
      </c>
      <c r="B28" s="8" t="s">
        <v>102</v>
      </c>
      <c r="C28" s="9">
        <v>1190909.62</v>
      </c>
      <c r="D28" s="9">
        <v>25290699.06</v>
      </c>
      <c r="E28" s="9">
        <v>4684112.06</v>
      </c>
      <c r="F28" s="12">
        <f t="shared" si="0"/>
        <v>18.521085751276974</v>
      </c>
      <c r="G28" s="12">
        <f t="shared" si="1"/>
        <v>393.3222119744065</v>
      </c>
    </row>
    <row r="29" spans="1:7" ht="15.75">
      <c r="A29" s="10" t="s">
        <v>27</v>
      </c>
      <c r="B29" s="8" t="s">
        <v>103</v>
      </c>
      <c r="C29" s="9">
        <v>48840978.57</v>
      </c>
      <c r="D29" s="9">
        <v>287897486</v>
      </c>
      <c r="E29" s="9">
        <v>55720203.84</v>
      </c>
      <c r="F29" s="12">
        <f t="shared" si="0"/>
        <v>19.354182148016395</v>
      </c>
      <c r="G29" s="12">
        <f t="shared" si="1"/>
        <v>114.084945616191</v>
      </c>
    </row>
    <row r="30" spans="1:7" ht="15.75">
      <c r="A30" s="10" t="s">
        <v>28</v>
      </c>
      <c r="B30" s="8" t="s">
        <v>104</v>
      </c>
      <c r="C30" s="9">
        <v>112377976.71</v>
      </c>
      <c r="D30" s="9">
        <v>605416688.78</v>
      </c>
      <c r="E30" s="9">
        <v>124957482.17</v>
      </c>
      <c r="F30" s="12">
        <f t="shared" si="0"/>
        <v>20.63991371328183</v>
      </c>
      <c r="G30" s="12">
        <f t="shared" si="1"/>
        <v>111.19392413734444</v>
      </c>
    </row>
    <row r="31" spans="1:7" ht="15.75">
      <c r="A31" s="10" t="s">
        <v>29</v>
      </c>
      <c r="B31" s="8" t="s">
        <v>105</v>
      </c>
      <c r="C31" s="9">
        <v>621637735.05</v>
      </c>
      <c r="D31" s="9">
        <v>3616750580.2</v>
      </c>
      <c r="E31" s="9">
        <v>916223634.86</v>
      </c>
      <c r="F31" s="12">
        <f t="shared" si="0"/>
        <v>25.332784623741862</v>
      </c>
      <c r="G31" s="12">
        <f t="shared" si="1"/>
        <v>147.38867723116996</v>
      </c>
    </row>
    <row r="32" spans="1:7" ht="15.75">
      <c r="A32" s="10" t="s">
        <v>30</v>
      </c>
      <c r="B32" s="8" t="s">
        <v>106</v>
      </c>
      <c r="C32" s="9">
        <v>627550</v>
      </c>
      <c r="D32" s="9">
        <v>10200000</v>
      </c>
      <c r="E32" s="9">
        <v>923450</v>
      </c>
      <c r="F32" s="12">
        <f t="shared" si="0"/>
        <v>9.05343137254902</v>
      </c>
      <c r="G32" s="12">
        <f t="shared" si="1"/>
        <v>147.15162138475023</v>
      </c>
    </row>
    <row r="33" spans="1:7" ht="15.75">
      <c r="A33" s="10" t="s">
        <v>31</v>
      </c>
      <c r="B33" s="8" t="s">
        <v>107</v>
      </c>
      <c r="C33" s="9">
        <v>88351844.22</v>
      </c>
      <c r="D33" s="9">
        <v>263373089.71</v>
      </c>
      <c r="E33" s="9">
        <v>64161563.92</v>
      </c>
      <c r="F33" s="12">
        <f t="shared" si="0"/>
        <v>24.361472916860365</v>
      </c>
      <c r="G33" s="12">
        <f t="shared" si="1"/>
        <v>72.62051458737507</v>
      </c>
    </row>
    <row r="34" spans="1:7" ht="15.75">
      <c r="A34" s="14" t="s">
        <v>32</v>
      </c>
      <c r="B34" s="15" t="s">
        <v>108</v>
      </c>
      <c r="C34" s="11">
        <f>SUM(C35:C38)</f>
        <v>280853976.98999995</v>
      </c>
      <c r="D34" s="11">
        <f>SUM(D35:D38)</f>
        <v>1450167304.65</v>
      </c>
      <c r="E34" s="11">
        <f>SUM(E35:E38)</f>
        <v>299076132.91999996</v>
      </c>
      <c r="F34" s="13">
        <f t="shared" si="0"/>
        <v>20.623560603042446</v>
      </c>
      <c r="G34" s="13">
        <f t="shared" si="1"/>
        <v>106.48812458534238</v>
      </c>
    </row>
    <row r="35" spans="1:7" ht="15.75">
      <c r="A35" s="10" t="s">
        <v>33</v>
      </c>
      <c r="B35" s="8" t="s">
        <v>109</v>
      </c>
      <c r="C35" s="9">
        <v>93915837.81</v>
      </c>
      <c r="D35" s="9">
        <v>650248829.5</v>
      </c>
      <c r="E35" s="9">
        <v>111015401.14</v>
      </c>
      <c r="F35" s="12">
        <f t="shared" si="0"/>
        <v>17.07275678225577</v>
      </c>
      <c r="G35" s="12">
        <f t="shared" si="1"/>
        <v>118.20732661150713</v>
      </c>
    </row>
    <row r="36" spans="1:7" ht="15.75">
      <c r="A36" s="10" t="s">
        <v>34</v>
      </c>
      <c r="B36" s="8" t="s">
        <v>110</v>
      </c>
      <c r="C36" s="9">
        <v>73163650.2</v>
      </c>
      <c r="D36" s="9">
        <v>286786059.14</v>
      </c>
      <c r="E36" s="9">
        <v>50756743.57</v>
      </c>
      <c r="F36" s="12">
        <f t="shared" si="0"/>
        <v>17.69846962652468</v>
      </c>
      <c r="G36" s="12">
        <f t="shared" si="1"/>
        <v>69.37426362852518</v>
      </c>
    </row>
    <row r="37" spans="1:7" ht="15.75">
      <c r="A37" s="10" t="s">
        <v>35</v>
      </c>
      <c r="B37" s="8" t="s">
        <v>111</v>
      </c>
      <c r="C37" s="9">
        <v>98428549.39</v>
      </c>
      <c r="D37" s="9">
        <v>447006533.01</v>
      </c>
      <c r="E37" s="9">
        <v>116406269.93</v>
      </c>
      <c r="F37" s="12">
        <f t="shared" si="0"/>
        <v>26.041290525701527</v>
      </c>
      <c r="G37" s="12">
        <f t="shared" si="1"/>
        <v>118.2647419386092</v>
      </c>
    </row>
    <row r="38" spans="1:7" ht="15.75">
      <c r="A38" s="10" t="s">
        <v>36</v>
      </c>
      <c r="B38" s="8" t="s">
        <v>112</v>
      </c>
      <c r="C38" s="9">
        <v>15345939.59</v>
      </c>
      <c r="D38" s="9">
        <v>66125883</v>
      </c>
      <c r="E38" s="9">
        <v>20897718.28</v>
      </c>
      <c r="F38" s="12">
        <f t="shared" si="0"/>
        <v>31.60293266707683</v>
      </c>
      <c r="G38" s="12">
        <f t="shared" si="1"/>
        <v>136.17750908923003</v>
      </c>
    </row>
    <row r="39" spans="1:7" ht="15.75">
      <c r="A39" s="14" t="s">
        <v>37</v>
      </c>
      <c r="B39" s="15" t="s">
        <v>113</v>
      </c>
      <c r="C39" s="11">
        <f>SUM(C40:C43)</f>
        <v>7681650.66</v>
      </c>
      <c r="D39" s="11">
        <f>SUM(D40:D43)</f>
        <v>25101040.98</v>
      </c>
      <c r="E39" s="11">
        <f>SUM(E40:E43)</f>
        <v>3469513.4600000004</v>
      </c>
      <c r="F39" s="13">
        <f t="shared" si="0"/>
        <v>13.822189536937685</v>
      </c>
      <c r="G39" s="13">
        <f t="shared" si="1"/>
        <v>45.16624894264588</v>
      </c>
    </row>
    <row r="40" spans="1:7" ht="15.75">
      <c r="A40" s="10" t="s">
        <v>38</v>
      </c>
      <c r="B40" s="8" t="s">
        <v>114</v>
      </c>
      <c r="C40" s="9">
        <v>0</v>
      </c>
      <c r="D40" s="9">
        <v>30000</v>
      </c>
      <c r="E40" s="9">
        <v>0</v>
      </c>
      <c r="F40" s="12"/>
      <c r="G40" s="12"/>
    </row>
    <row r="41" spans="1:7" ht="15.75">
      <c r="A41" s="10" t="s">
        <v>39</v>
      </c>
      <c r="B41" s="8" t="s">
        <v>115</v>
      </c>
      <c r="C41" s="9">
        <v>0</v>
      </c>
      <c r="D41" s="9">
        <v>1571756.85</v>
      </c>
      <c r="E41" s="9">
        <v>1551756.85</v>
      </c>
      <c r="F41" s="12"/>
      <c r="G41" s="12"/>
    </row>
    <row r="42" spans="1:7" ht="31.5">
      <c r="A42" s="10" t="s">
        <v>40</v>
      </c>
      <c r="B42" s="8" t="s">
        <v>116</v>
      </c>
      <c r="C42" s="9">
        <v>3093664.56</v>
      </c>
      <c r="D42" s="9">
        <v>12582900</v>
      </c>
      <c r="E42" s="9">
        <v>1688731.68</v>
      </c>
      <c r="F42" s="12">
        <f t="shared" si="0"/>
        <v>13.420846386762989</v>
      </c>
      <c r="G42" s="12">
        <f t="shared" si="1"/>
        <v>54.58677394552433</v>
      </c>
    </row>
    <row r="43" spans="1:7" ht="15.75">
      <c r="A43" s="10" t="s">
        <v>41</v>
      </c>
      <c r="B43" s="8" t="s">
        <v>117</v>
      </c>
      <c r="C43" s="9">
        <v>4587986.1</v>
      </c>
      <c r="D43" s="9">
        <v>10916384.13</v>
      </c>
      <c r="E43" s="9">
        <v>229024.93</v>
      </c>
      <c r="F43" s="12">
        <f t="shared" si="0"/>
        <v>2.0979925886869646</v>
      </c>
      <c r="G43" s="12">
        <f t="shared" si="1"/>
        <v>4.991840101695164</v>
      </c>
    </row>
    <row r="44" spans="1:7" ht="15.75">
      <c r="A44" s="14" t="s">
        <v>42</v>
      </c>
      <c r="B44" s="15" t="s">
        <v>118</v>
      </c>
      <c r="C44" s="11">
        <f>SUM(C45:C50)</f>
        <v>3251668965.12</v>
      </c>
      <c r="D44" s="11">
        <f>SUM(D45:D50)</f>
        <v>12273509522.92</v>
      </c>
      <c r="E44" s="11">
        <f>SUM(E45:E50)</f>
        <v>3159596486.29</v>
      </c>
      <c r="F44" s="13">
        <f t="shared" si="0"/>
        <v>25.74321941405312</v>
      </c>
      <c r="G44" s="13">
        <f t="shared" si="1"/>
        <v>97.16845472839816</v>
      </c>
    </row>
    <row r="45" spans="1:7" ht="15.75">
      <c r="A45" s="10" t="s">
        <v>43</v>
      </c>
      <c r="B45" s="8" t="s">
        <v>119</v>
      </c>
      <c r="C45" s="9">
        <v>772210460.61</v>
      </c>
      <c r="D45" s="9">
        <v>3041263741.77</v>
      </c>
      <c r="E45" s="9">
        <v>739030412.73</v>
      </c>
      <c r="F45" s="12">
        <f t="shared" si="0"/>
        <v>24.30010927956837</v>
      </c>
      <c r="G45" s="12">
        <f t="shared" si="1"/>
        <v>95.7032377088249</v>
      </c>
    </row>
    <row r="46" spans="1:7" ht="15.75">
      <c r="A46" s="10" t="s">
        <v>44</v>
      </c>
      <c r="B46" s="8" t="s">
        <v>120</v>
      </c>
      <c r="C46" s="9">
        <v>1869353645.74</v>
      </c>
      <c r="D46" s="9">
        <v>6988946056.4</v>
      </c>
      <c r="E46" s="9">
        <v>1781953765.92</v>
      </c>
      <c r="F46" s="12">
        <f t="shared" si="0"/>
        <v>25.49674516786703</v>
      </c>
      <c r="G46" s="12">
        <f t="shared" si="1"/>
        <v>95.32459360917758</v>
      </c>
    </row>
    <row r="47" spans="1:7" ht="15.75">
      <c r="A47" s="10" t="s">
        <v>45</v>
      </c>
      <c r="B47" s="8" t="s">
        <v>121</v>
      </c>
      <c r="C47" s="9">
        <v>333048691.4</v>
      </c>
      <c r="D47" s="9">
        <v>921496244.13</v>
      </c>
      <c r="E47" s="9">
        <v>328579782.9</v>
      </c>
      <c r="F47" s="12">
        <f t="shared" si="0"/>
        <v>35.65720261944395</v>
      </c>
      <c r="G47" s="12">
        <f t="shared" si="1"/>
        <v>98.65818163668065</v>
      </c>
    </row>
    <row r="48" spans="1:7" ht="31.5">
      <c r="A48" s="10" t="s">
        <v>46</v>
      </c>
      <c r="B48" s="8" t="s">
        <v>122</v>
      </c>
      <c r="C48" s="9">
        <v>5327754.98</v>
      </c>
      <c r="D48" s="9">
        <v>26270075.75</v>
      </c>
      <c r="E48" s="9">
        <v>5537974.08</v>
      </c>
      <c r="F48" s="12">
        <f t="shared" si="0"/>
        <v>21.08092162619668</v>
      </c>
      <c r="G48" s="12">
        <f t="shared" si="1"/>
        <v>103.94573513213628</v>
      </c>
    </row>
    <row r="49" spans="1:7" ht="15.75">
      <c r="A49" s="10" t="s">
        <v>47</v>
      </c>
      <c r="B49" s="8" t="s">
        <v>123</v>
      </c>
      <c r="C49" s="9">
        <v>16606538.54</v>
      </c>
      <c r="D49" s="9">
        <v>234024873</v>
      </c>
      <c r="E49" s="9">
        <v>14800339.64</v>
      </c>
      <c r="F49" s="12">
        <f t="shared" si="0"/>
        <v>6.324259233761021</v>
      </c>
      <c r="G49" s="12">
        <f t="shared" si="1"/>
        <v>89.12356783052996</v>
      </c>
    </row>
    <row r="50" spans="1:7" ht="15.75">
      <c r="A50" s="10" t="s">
        <v>48</v>
      </c>
      <c r="B50" s="8" t="s">
        <v>124</v>
      </c>
      <c r="C50" s="9">
        <v>255121873.85</v>
      </c>
      <c r="D50" s="9">
        <v>1061508531.87</v>
      </c>
      <c r="E50" s="9">
        <v>289694211.02</v>
      </c>
      <c r="F50" s="12">
        <f t="shared" si="0"/>
        <v>27.290803825162097</v>
      </c>
      <c r="G50" s="12">
        <f t="shared" si="1"/>
        <v>113.55130261795072</v>
      </c>
    </row>
    <row r="51" spans="1:7" ht="15.75">
      <c r="A51" s="14" t="s">
        <v>49</v>
      </c>
      <c r="B51" s="15" t="s">
        <v>125</v>
      </c>
      <c r="C51" s="11">
        <f>C52+C53</f>
        <v>286828287.26</v>
      </c>
      <c r="D51" s="11">
        <f>D52+D53</f>
        <v>1184809226.29</v>
      </c>
      <c r="E51" s="11">
        <f>E52+E53</f>
        <v>280053187.19</v>
      </c>
      <c r="F51" s="13">
        <f t="shared" si="0"/>
        <v>23.63698568308184</v>
      </c>
      <c r="G51" s="13">
        <f t="shared" si="1"/>
        <v>97.63792471979635</v>
      </c>
    </row>
    <row r="52" spans="1:7" ht="15.75">
      <c r="A52" s="10" t="s">
        <v>50</v>
      </c>
      <c r="B52" s="8" t="s">
        <v>126</v>
      </c>
      <c r="C52" s="9">
        <v>268063427.5</v>
      </c>
      <c r="D52" s="9">
        <v>1105803730.85</v>
      </c>
      <c r="E52" s="9">
        <v>257236060.77</v>
      </c>
      <c r="F52" s="12">
        <f t="shared" si="0"/>
        <v>23.26236144747585</v>
      </c>
      <c r="G52" s="12">
        <f t="shared" si="1"/>
        <v>95.96089372169205</v>
      </c>
    </row>
    <row r="53" spans="1:7" ht="15.75">
      <c r="A53" s="10" t="s">
        <v>51</v>
      </c>
      <c r="B53" s="8" t="s">
        <v>127</v>
      </c>
      <c r="C53" s="9">
        <v>18764859.76</v>
      </c>
      <c r="D53" s="9">
        <v>79005495.44</v>
      </c>
      <c r="E53" s="9">
        <v>22817126.42</v>
      </c>
      <c r="F53" s="12">
        <f t="shared" si="0"/>
        <v>28.880429510537354</v>
      </c>
      <c r="G53" s="12">
        <f t="shared" si="1"/>
        <v>121.5949743927103</v>
      </c>
    </row>
    <row r="54" spans="1:7" ht="15.75">
      <c r="A54" s="14" t="s">
        <v>52</v>
      </c>
      <c r="B54" s="15" t="s">
        <v>128</v>
      </c>
      <c r="C54" s="11">
        <f>SUM(C55:C60)</f>
        <v>1389207711.51</v>
      </c>
      <c r="D54" s="11">
        <f>SUM(D55:D60)</f>
        <v>6553218398.66</v>
      </c>
      <c r="E54" s="11">
        <f>SUM(E55:E60)</f>
        <v>1651064679.0299997</v>
      </c>
      <c r="F54" s="13">
        <f t="shared" si="0"/>
        <v>25.19471469724874</v>
      </c>
      <c r="G54" s="13">
        <f t="shared" si="1"/>
        <v>118.84937474435513</v>
      </c>
    </row>
    <row r="55" spans="1:7" ht="15.75">
      <c r="A55" s="10" t="s">
        <v>53</v>
      </c>
      <c r="B55" s="8" t="s">
        <v>129</v>
      </c>
      <c r="C55" s="9">
        <v>160921974.52</v>
      </c>
      <c r="D55" s="9">
        <v>1235467101.28</v>
      </c>
      <c r="E55" s="9">
        <v>343446021.84</v>
      </c>
      <c r="F55" s="12">
        <f t="shared" si="0"/>
        <v>27.798880397881444</v>
      </c>
      <c r="G55" s="12">
        <f t="shared" si="1"/>
        <v>213.42394217100238</v>
      </c>
    </row>
    <row r="56" spans="1:7" ht="15.75">
      <c r="A56" s="10" t="s">
        <v>54</v>
      </c>
      <c r="B56" s="8" t="s">
        <v>130</v>
      </c>
      <c r="C56" s="9">
        <v>12184302.95</v>
      </c>
      <c r="D56" s="9">
        <v>447426337.88</v>
      </c>
      <c r="E56" s="9">
        <v>103426331.29</v>
      </c>
      <c r="F56" s="12">
        <f t="shared" si="0"/>
        <v>23.115834391881286</v>
      </c>
      <c r="G56" s="12">
        <f t="shared" si="1"/>
        <v>848.8489798261296</v>
      </c>
    </row>
    <row r="57" spans="1:7" ht="15.75">
      <c r="A57" s="10" t="s">
        <v>55</v>
      </c>
      <c r="B57" s="8" t="s">
        <v>131</v>
      </c>
      <c r="C57" s="9">
        <v>3108537.4</v>
      </c>
      <c r="D57" s="9">
        <v>16218456</v>
      </c>
      <c r="E57" s="9">
        <v>3583557.4</v>
      </c>
      <c r="F57" s="12">
        <f t="shared" si="0"/>
        <v>22.095552129006606</v>
      </c>
      <c r="G57" s="12">
        <f t="shared" si="1"/>
        <v>115.28114154264317</v>
      </c>
    </row>
    <row r="58" spans="1:7" ht="15.75">
      <c r="A58" s="10" t="s">
        <v>56</v>
      </c>
      <c r="B58" s="8" t="s">
        <v>132</v>
      </c>
      <c r="C58" s="9">
        <v>23657568.1</v>
      </c>
      <c r="D58" s="9">
        <v>64984150.5</v>
      </c>
      <c r="E58" s="9">
        <v>14396524.9</v>
      </c>
      <c r="F58" s="12">
        <f t="shared" si="0"/>
        <v>22.153901819490585</v>
      </c>
      <c r="G58" s="12">
        <f t="shared" si="1"/>
        <v>60.85378192359509</v>
      </c>
    </row>
    <row r="59" spans="1:7" ht="31.5">
      <c r="A59" s="10" t="s">
        <v>57</v>
      </c>
      <c r="B59" s="8" t="s">
        <v>133</v>
      </c>
      <c r="C59" s="9">
        <v>19635512.1</v>
      </c>
      <c r="D59" s="9">
        <v>100098318</v>
      </c>
      <c r="E59" s="9">
        <v>20937231.51</v>
      </c>
      <c r="F59" s="12">
        <f t="shared" si="0"/>
        <v>20.916666661671577</v>
      </c>
      <c r="G59" s="12">
        <f t="shared" si="1"/>
        <v>106.62941411138445</v>
      </c>
    </row>
    <row r="60" spans="1:7" ht="15.75">
      <c r="A60" s="10" t="s">
        <v>58</v>
      </c>
      <c r="B60" s="8" t="s">
        <v>134</v>
      </c>
      <c r="C60" s="9">
        <v>1169699816.44</v>
      </c>
      <c r="D60" s="9">
        <v>4689024035</v>
      </c>
      <c r="E60" s="9">
        <v>1165275012.09</v>
      </c>
      <c r="F60" s="12">
        <f t="shared" si="0"/>
        <v>24.851120476075785</v>
      </c>
      <c r="G60" s="12">
        <f t="shared" si="1"/>
        <v>99.62171453839609</v>
      </c>
    </row>
    <row r="61" spans="1:7" ht="15.75">
      <c r="A61" s="14" t="s">
        <v>59</v>
      </c>
      <c r="B61" s="15" t="s">
        <v>135</v>
      </c>
      <c r="C61" s="11">
        <f>SUM(C62:C66)</f>
        <v>2583711162.16</v>
      </c>
      <c r="D61" s="11">
        <f>SUM(D62:D66)</f>
        <v>11758473733.640001</v>
      </c>
      <c r="E61" s="11">
        <f>SUM(E62:E66)</f>
        <v>2562654624.5699997</v>
      </c>
      <c r="F61" s="13">
        <f t="shared" si="0"/>
        <v>21.794109359945764</v>
      </c>
      <c r="G61" s="13">
        <f t="shared" si="1"/>
        <v>99.18502741721343</v>
      </c>
    </row>
    <row r="62" spans="1:7" ht="15.75">
      <c r="A62" s="10" t="s">
        <v>60</v>
      </c>
      <c r="B62" s="8" t="s">
        <v>136</v>
      </c>
      <c r="C62" s="9">
        <v>64692590.64</v>
      </c>
      <c r="D62" s="9">
        <v>280774878.88</v>
      </c>
      <c r="E62" s="9">
        <v>55247555.95</v>
      </c>
      <c r="F62" s="12">
        <f t="shared" si="0"/>
        <v>19.676815878393516</v>
      </c>
      <c r="G62" s="12">
        <f t="shared" si="1"/>
        <v>85.40012913911652</v>
      </c>
    </row>
    <row r="63" spans="1:7" ht="15.75">
      <c r="A63" s="10" t="s">
        <v>61</v>
      </c>
      <c r="B63" s="8" t="s">
        <v>137</v>
      </c>
      <c r="C63" s="9">
        <v>276527797.58</v>
      </c>
      <c r="D63" s="9">
        <v>1020109378.04</v>
      </c>
      <c r="E63" s="9">
        <v>282368875.56</v>
      </c>
      <c r="F63" s="12">
        <f t="shared" si="0"/>
        <v>27.680254847037382</v>
      </c>
      <c r="G63" s="12">
        <f t="shared" si="1"/>
        <v>102.11229324180697</v>
      </c>
    </row>
    <row r="64" spans="1:7" ht="15.75">
      <c r="A64" s="10" t="s">
        <v>62</v>
      </c>
      <c r="B64" s="8" t="s">
        <v>138</v>
      </c>
      <c r="C64" s="9">
        <v>2013686504.4</v>
      </c>
      <c r="D64" s="9">
        <v>9319071651.62</v>
      </c>
      <c r="E64" s="9">
        <v>1946571389.47</v>
      </c>
      <c r="F64" s="12">
        <f t="shared" si="0"/>
        <v>20.88803973442584</v>
      </c>
      <c r="G64" s="12">
        <f t="shared" si="1"/>
        <v>96.6670524541258</v>
      </c>
    </row>
    <row r="65" spans="1:7" ht="15.75">
      <c r="A65" s="10" t="s">
        <v>63</v>
      </c>
      <c r="B65" s="8" t="s">
        <v>139</v>
      </c>
      <c r="C65" s="9">
        <v>177999330.7</v>
      </c>
      <c r="D65" s="9">
        <v>892327727.7</v>
      </c>
      <c r="E65" s="9">
        <v>208995556.37</v>
      </c>
      <c r="F65" s="12">
        <f t="shared" si="0"/>
        <v>23.42138990891743</v>
      </c>
      <c r="G65" s="12">
        <f t="shared" si="1"/>
        <v>117.41367540434243</v>
      </c>
    </row>
    <row r="66" spans="1:7" ht="15.75">
      <c r="A66" s="10" t="s">
        <v>64</v>
      </c>
      <c r="B66" s="8" t="s">
        <v>140</v>
      </c>
      <c r="C66" s="9">
        <v>50804938.84</v>
      </c>
      <c r="D66" s="9">
        <v>246190097.4</v>
      </c>
      <c r="E66" s="9">
        <v>69471247.22</v>
      </c>
      <c r="F66" s="12">
        <f t="shared" si="0"/>
        <v>28.218538419571704</v>
      </c>
      <c r="G66" s="12">
        <f t="shared" si="1"/>
        <v>136.74112951653342</v>
      </c>
    </row>
    <row r="67" spans="1:7" ht="15.75">
      <c r="A67" s="14" t="s">
        <v>65</v>
      </c>
      <c r="B67" s="15" t="s">
        <v>141</v>
      </c>
      <c r="C67" s="11">
        <f>SUM(C68:C71)</f>
        <v>97442379.81</v>
      </c>
      <c r="D67" s="11">
        <f>SUM(D68:D71)</f>
        <v>357854231.96999997</v>
      </c>
      <c r="E67" s="11">
        <f>SUM(E68:E71)</f>
        <v>112692388.97</v>
      </c>
      <c r="F67" s="13">
        <f t="shared" si="0"/>
        <v>31.49114329307341</v>
      </c>
      <c r="G67" s="13">
        <f t="shared" si="1"/>
        <v>115.65028398294001</v>
      </c>
    </row>
    <row r="68" spans="1:7" ht="15.75">
      <c r="A68" s="10" t="s">
        <v>66</v>
      </c>
      <c r="B68" s="8" t="s">
        <v>142</v>
      </c>
      <c r="C68" s="9">
        <v>56482030.34</v>
      </c>
      <c r="D68" s="9">
        <v>229180456.01</v>
      </c>
      <c r="E68" s="9">
        <v>74834338.04</v>
      </c>
      <c r="F68" s="12">
        <f t="shared" si="0"/>
        <v>32.65301908498459</v>
      </c>
      <c r="G68" s="12">
        <f t="shared" si="1"/>
        <v>132.49229461038527</v>
      </c>
    </row>
    <row r="69" spans="1:7" ht="15.75">
      <c r="A69" s="10" t="s">
        <v>67</v>
      </c>
      <c r="B69" s="8" t="s">
        <v>143</v>
      </c>
      <c r="C69" s="9">
        <v>29375601.28</v>
      </c>
      <c r="D69" s="9">
        <v>56300211.96</v>
      </c>
      <c r="E69" s="9">
        <v>18794596.4</v>
      </c>
      <c r="F69" s="12">
        <f t="shared" si="0"/>
        <v>33.382816415243916</v>
      </c>
      <c r="G69" s="12">
        <f t="shared" si="1"/>
        <v>63.980295146489674</v>
      </c>
    </row>
    <row r="70" spans="1:7" ht="15.75">
      <c r="A70" s="10" t="s">
        <v>68</v>
      </c>
      <c r="B70" s="8" t="s">
        <v>144</v>
      </c>
      <c r="C70" s="9">
        <v>8297822.02</v>
      </c>
      <c r="D70" s="9">
        <v>56723800</v>
      </c>
      <c r="E70" s="9">
        <v>14424601.71</v>
      </c>
      <c r="F70" s="12">
        <f t="shared" si="0"/>
        <v>25.42954052796181</v>
      </c>
      <c r="G70" s="12">
        <f t="shared" si="1"/>
        <v>173.83599787067982</v>
      </c>
    </row>
    <row r="71" spans="1:7" ht="15.75">
      <c r="A71" s="10" t="s">
        <v>69</v>
      </c>
      <c r="B71" s="8" t="s">
        <v>145</v>
      </c>
      <c r="C71" s="9">
        <v>3286926.17</v>
      </c>
      <c r="D71" s="9">
        <v>15649764</v>
      </c>
      <c r="E71" s="9">
        <v>4638852.82</v>
      </c>
      <c r="F71" s="12">
        <f t="shared" si="0"/>
        <v>29.64167906940961</v>
      </c>
      <c r="G71" s="12">
        <f t="shared" si="1"/>
        <v>141.130423382768</v>
      </c>
    </row>
    <row r="72" spans="1:7" ht="15.75">
      <c r="A72" s="14" t="s">
        <v>70</v>
      </c>
      <c r="B72" s="15" t="s">
        <v>146</v>
      </c>
      <c r="C72" s="11">
        <f>C73+C74+C75</f>
        <v>13313923.620000001</v>
      </c>
      <c r="D72" s="11">
        <f>D73+D74+D75</f>
        <v>65501715</v>
      </c>
      <c r="E72" s="11">
        <f>E73+E74+E75</f>
        <v>14051023.59</v>
      </c>
      <c r="F72" s="13">
        <f aca="true" t="shared" si="2" ref="F72:F82">E72/D72*100</f>
        <v>21.451382746238018</v>
      </c>
      <c r="G72" s="13">
        <f aca="true" t="shared" si="3" ref="G72:G82">E72/C72*100</f>
        <v>105.53630913799698</v>
      </c>
    </row>
    <row r="73" spans="1:7" ht="15.75">
      <c r="A73" s="10" t="s">
        <v>71</v>
      </c>
      <c r="B73" s="8" t="s">
        <v>147</v>
      </c>
      <c r="C73" s="9">
        <v>3648367</v>
      </c>
      <c r="D73" s="9">
        <v>18224300</v>
      </c>
      <c r="E73" s="9">
        <v>3077553.58</v>
      </c>
      <c r="F73" s="12">
        <f t="shared" si="2"/>
        <v>16.88708800886728</v>
      </c>
      <c r="G73" s="12">
        <f t="shared" si="3"/>
        <v>84.35427631046987</v>
      </c>
    </row>
    <row r="74" spans="1:7" ht="15.75">
      <c r="A74" s="10" t="s">
        <v>72</v>
      </c>
      <c r="B74" s="8" t="s">
        <v>148</v>
      </c>
      <c r="C74" s="9">
        <v>5766788</v>
      </c>
      <c r="D74" s="9">
        <v>26206360</v>
      </c>
      <c r="E74" s="9">
        <v>6110927.39</v>
      </c>
      <c r="F74" s="12">
        <f t="shared" si="2"/>
        <v>23.31848982460746</v>
      </c>
      <c r="G74" s="12">
        <f t="shared" si="3"/>
        <v>105.96760952544119</v>
      </c>
    </row>
    <row r="75" spans="1:7" ht="15.75">
      <c r="A75" s="10" t="s">
        <v>73</v>
      </c>
      <c r="B75" s="8" t="s">
        <v>149</v>
      </c>
      <c r="C75" s="9">
        <v>3898768.62</v>
      </c>
      <c r="D75" s="9">
        <v>21071055</v>
      </c>
      <c r="E75" s="9">
        <v>4862542.62</v>
      </c>
      <c r="F75" s="12">
        <f t="shared" si="2"/>
        <v>23.076882576596187</v>
      </c>
      <c r="G75" s="12">
        <f t="shared" si="3"/>
        <v>124.71995888794243</v>
      </c>
    </row>
    <row r="76" spans="1:7" ht="31.5">
      <c r="A76" s="14" t="s">
        <v>74</v>
      </c>
      <c r="B76" s="15" t="s">
        <v>150</v>
      </c>
      <c r="C76" s="11">
        <f>C77</f>
        <v>242154450.74</v>
      </c>
      <c r="D76" s="11">
        <f>D77</f>
        <v>1193255555.39</v>
      </c>
      <c r="E76" s="11">
        <f>E77</f>
        <v>268202404.89</v>
      </c>
      <c r="F76" s="13">
        <f t="shared" si="2"/>
        <v>22.476526815946105</v>
      </c>
      <c r="G76" s="13">
        <f t="shared" si="3"/>
        <v>110.75675217630732</v>
      </c>
    </row>
    <row r="77" spans="1:7" ht="31.5">
      <c r="A77" s="10" t="s">
        <v>75</v>
      </c>
      <c r="B77" s="8" t="s">
        <v>151</v>
      </c>
      <c r="C77" s="9">
        <v>242154450.74</v>
      </c>
      <c r="D77" s="9">
        <v>1193255555.39</v>
      </c>
      <c r="E77" s="9">
        <v>268202404.89</v>
      </c>
      <c r="F77" s="12">
        <f t="shared" si="2"/>
        <v>22.476526815946105</v>
      </c>
      <c r="G77" s="12">
        <f t="shared" si="3"/>
        <v>110.75675217630732</v>
      </c>
    </row>
    <row r="78" spans="1:7" ht="47.25">
      <c r="A78" s="14" t="s">
        <v>76</v>
      </c>
      <c r="B78" s="15" t="s">
        <v>152</v>
      </c>
      <c r="C78" s="11"/>
      <c r="D78" s="11">
        <f>D79+D80+D81</f>
        <v>9305758</v>
      </c>
      <c r="E78" s="11" t="s">
        <v>0</v>
      </c>
      <c r="F78" s="13"/>
      <c r="G78" s="13"/>
    </row>
    <row r="79" spans="1:7" ht="31.5" customHeight="1">
      <c r="A79" s="10" t="s">
        <v>77</v>
      </c>
      <c r="B79" s="8" t="s">
        <v>153</v>
      </c>
      <c r="C79" s="9"/>
      <c r="D79" s="9"/>
      <c r="E79" s="9" t="s">
        <v>0</v>
      </c>
      <c r="F79" s="12"/>
      <c r="G79" s="12"/>
    </row>
    <row r="80" spans="1:7" ht="15.75">
      <c r="A80" s="10" t="s">
        <v>78</v>
      </c>
      <c r="B80" s="8" t="s">
        <v>154</v>
      </c>
      <c r="C80" s="9"/>
      <c r="D80" s="9">
        <v>9305758</v>
      </c>
      <c r="E80" s="9" t="s">
        <v>0</v>
      </c>
      <c r="F80" s="12"/>
      <c r="G80" s="12"/>
    </row>
    <row r="81" spans="1:7" ht="15.75">
      <c r="A81" s="10" t="s">
        <v>79</v>
      </c>
      <c r="B81" s="8" t="s">
        <v>155</v>
      </c>
      <c r="C81" s="9"/>
      <c r="D81" s="9"/>
      <c r="E81" s="9" t="s">
        <v>0</v>
      </c>
      <c r="F81" s="12"/>
      <c r="G81" s="12"/>
    </row>
    <row r="82" spans="1:7" ht="15.75">
      <c r="A82" s="19" t="s">
        <v>80</v>
      </c>
      <c r="B82" s="20"/>
      <c r="C82" s="11">
        <f>C7+C16+C19+C24+C34+C39+C44+C51+C54+C61+C67+C72+C76</f>
        <v>10281480173.31</v>
      </c>
      <c r="D82" s="11">
        <f>D7+D16+D19+D24+D34+D39+D44+D51+D54+D61+D67+D72+D76+D78</f>
        <v>50373537347.64</v>
      </c>
      <c r="E82" s="11">
        <f>E7+E16+E19+E24+E34+E39+E44+E51+E54+E61+E67+E72+E76</f>
        <v>11029783503.819998</v>
      </c>
      <c r="F82" s="13">
        <f t="shared" si="2"/>
        <v>21.895987624813376</v>
      </c>
      <c r="G82" s="13">
        <f t="shared" si="3"/>
        <v>107.27816732509527</v>
      </c>
    </row>
    <row r="83" spans="1:5" ht="12.75">
      <c r="A83" s="1"/>
      <c r="B83" s="6"/>
      <c r="C83" s="6"/>
      <c r="D83" s="7"/>
      <c r="E83" s="7"/>
    </row>
  </sheetData>
  <sheetProtection/>
  <mergeCells count="10">
    <mergeCell ref="A2:G2"/>
    <mergeCell ref="F3:G3"/>
    <mergeCell ref="A4:A6"/>
    <mergeCell ref="B4:B6"/>
    <mergeCell ref="A82:B82"/>
    <mergeCell ref="D4:D6"/>
    <mergeCell ref="E4:E6"/>
    <mergeCell ref="F4:F6"/>
    <mergeCell ref="G4:G6"/>
    <mergeCell ref="C4:C6"/>
  </mergeCells>
  <printOptions/>
  <pageMargins left="0.3937007874015748" right="0.3937007874015748" top="0.4330708661417323" bottom="0.31496062992125984" header="0" footer="0"/>
  <pageSetup fitToHeight="0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2015-10-19T06:35:13Z</cp:lastPrinted>
  <dcterms:created xsi:type="dcterms:W3CDTF">2015-04-18T06:43:33Z</dcterms:created>
  <dcterms:modified xsi:type="dcterms:W3CDTF">2016-10-27T08:58:31Z</dcterms:modified>
  <cp:category/>
  <cp:version/>
  <cp:contentType/>
  <cp:contentStatus/>
</cp:coreProperties>
</file>