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tabRatio="598" activeTab="0"/>
  </bookViews>
  <sheets>
    <sheet name="Динамика поступлений 01.05.2015" sheetId="1" r:id="rId1"/>
    <sheet name="удельный вес 01.05.2015" sheetId="2" r:id="rId2"/>
  </sheets>
  <definedNames/>
  <calcPr fullCalcOnLoad="1"/>
</workbook>
</file>

<file path=xl/sharedStrings.xml><?xml version="1.0" encoding="utf-8"?>
<sst xmlns="http://schemas.openxmlformats.org/spreadsheetml/2006/main" count="98" uniqueCount="55">
  <si>
    <t>Темп роста</t>
  </si>
  <si>
    <t>г.Брянск</t>
  </si>
  <si>
    <t>г.Клинцы</t>
  </si>
  <si>
    <t>г.Новозыбков</t>
  </si>
  <si>
    <t>г.Сельцо</t>
  </si>
  <si>
    <t>Брасовский</t>
  </si>
  <si>
    <t>Брянский</t>
  </si>
  <si>
    <t>Выгоничский</t>
  </si>
  <si>
    <t>Гордеевский</t>
  </si>
  <si>
    <t>Дубровский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</si>
  <si>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</si>
  <si>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</si>
  <si>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</si>
  <si>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</si>
  <si>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</si>
  <si>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</si>
  <si>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Клинцовский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</si>
  <si>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</si>
  <si>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</si>
  <si>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</si>
  <si>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</si>
  <si>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</si>
  <si>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</si>
  <si>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</si>
  <si>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</si>
  <si>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</si>
  <si>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</si>
  <si>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</si>
  <si>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</si>
  <si>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</si>
  <si>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</si>
  <si>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г.Стародуб</t>
  </si>
  <si>
    <t>г.Фокино</t>
  </si>
  <si>
    <t>ИТОГО</t>
  </si>
  <si>
    <t>Отклонение</t>
  </si>
  <si>
    <t>ФОТ</t>
  </si>
  <si>
    <t>тыс.рублей</t>
  </si>
  <si>
    <t>№ п.п.</t>
  </si>
  <si>
    <t>Темп  роста</t>
  </si>
  <si>
    <t>Поступило налога на доходы физических лиц (контингент)</t>
  </si>
  <si>
    <t xml:space="preserve">ФОТ </t>
  </si>
  <si>
    <t>НДФЛ (контингент)</t>
  </si>
  <si>
    <t xml:space="preserve">Доля налога в ФОТ </t>
  </si>
  <si>
    <t>Отклонение (+,-)</t>
  </si>
  <si>
    <t>Дятьковский</t>
  </si>
  <si>
    <t>Наименование муниципального образования</t>
  </si>
  <si>
    <t xml:space="preserve">тыс.рублей </t>
  </si>
  <si>
    <t xml:space="preserve">По состоянию на 01.05.2014 года </t>
  </si>
  <si>
    <t>по состоянию на 01.05.2014 года (по приказу 65Н)</t>
  </si>
  <si>
    <t>по состоянию на 01.05.2014г.</t>
  </si>
  <si>
    <t xml:space="preserve">Сравнительный анализ динамики поступления налога на доходы физических лиц (контингент) и фонда оплаты труда (ФОТ) по состоянию на 01.05.2015 года </t>
  </si>
  <si>
    <t>по состоянию на 01.05.2015г.</t>
  </si>
  <si>
    <t>по состоянию на 01.05.2015 года (по приказу 65Н)</t>
  </si>
  <si>
    <t>Сравнительный анализ динамики удельного веса  поступлений  налога на доходы физических лиц (контингент) в фонде оплаты труда (ФОТ)  по состоянию на  01.05.2015 года</t>
  </si>
  <si>
    <t xml:space="preserve">По состоянию на 01.05.2015 года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</si>
</sst>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"/>
    <numFmt numFmtId="167" formatCode="0.0"/>
    <numFmt numFmtId="168" formatCode="0.0000000"/>
    <numFmt numFmtId="169" formatCode="0.000000"/>
    <numFmt numFmtId="170" formatCode="0.00000000"/>
    <numFmt numFmtId="171" formatCode="#,##0.0"/>
    <numFmt numFmtId="172" formatCode="#,##0&quot;р.&quot;"/>
    <numFmt numFmtId="173" formatCode="[$-FC19]d\ mmmm\ yyyy\ &quot;г.&quot;"/>
  </numFmts>
  <fonts count="44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4" borderId="10" xfId="0" applyFont="1" applyFill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0" borderId="16" xfId="0" applyFont="1" applyBorder="1" applyAlignment="1">
      <alignment/>
    </xf>
    <xf numFmtId="0" fontId="1" fillId="34" borderId="17" xfId="0" applyFont="1" applyFill="1" applyBorder="1" applyAlignment="1">
      <alignment horizontal="center"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1" fillId="33" borderId="18" xfId="0" applyFont="1" applyFill="1" applyBorder="1" applyAlignment="1">
      <alignment/>
    </xf>
    <xf numFmtId="0" fontId="1" fillId="34" borderId="20" xfId="0" applyFont="1" applyFill="1" applyBorder="1" applyAlignment="1">
      <alignment horizontal="center"/>
    </xf>
    <xf numFmtId="0" fontId="0" fillId="33" borderId="21" xfId="0" applyFill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3" fillId="34" borderId="17" xfId="0" applyFont="1" applyFill="1" applyBorder="1" applyAlignment="1">
      <alignment horizontal="center"/>
    </xf>
    <xf numFmtId="0" fontId="1" fillId="0" borderId="24" xfId="0" applyFont="1" applyBorder="1" applyAlignment="1">
      <alignment/>
    </xf>
    <xf numFmtId="0" fontId="0" fillId="0" borderId="10" xfId="0" applyFont="1" applyBorder="1" applyAlignment="1">
      <alignment/>
    </xf>
    <xf numFmtId="0" fontId="1" fillId="34" borderId="25" xfId="0" applyFont="1" applyFill="1" applyBorder="1" applyAlignment="1">
      <alignment horizontal="left"/>
    </xf>
    <xf numFmtId="0" fontId="3" fillId="34" borderId="12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33" borderId="12" xfId="0" applyNumberFormat="1" applyFont="1" applyFill="1" applyBorder="1" applyAlignment="1">
      <alignment horizontal="center"/>
    </xf>
    <xf numFmtId="1" fontId="1" fillId="33" borderId="14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3" fontId="1" fillId="35" borderId="12" xfId="0" applyNumberFormat="1" applyFont="1" applyFill="1" applyBorder="1" applyAlignment="1">
      <alignment horizontal="center" vertical="top" shrinkToFit="1"/>
    </xf>
    <xf numFmtId="3" fontId="1" fillId="0" borderId="13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3" fillId="34" borderId="10" xfId="0" applyNumberFormat="1" applyFont="1" applyFill="1" applyBorder="1" applyAlignment="1">
      <alignment horizontal="center"/>
    </xf>
    <xf numFmtId="3" fontId="1" fillId="34" borderId="10" xfId="0" applyNumberFormat="1" applyFont="1" applyFill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0" fontId="0" fillId="35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4" fontId="1" fillId="35" borderId="0" xfId="0" applyNumberFormat="1" applyFont="1" applyFill="1" applyBorder="1" applyAlignment="1">
      <alignment horizontal="right" vertical="top" shrinkToFit="1"/>
    </xf>
    <xf numFmtId="4" fontId="0" fillId="0" borderId="0" xfId="0" applyNumberFormat="1" applyAlignment="1">
      <alignment/>
    </xf>
    <xf numFmtId="4" fontId="0" fillId="35" borderId="0" xfId="0" applyNumberFormat="1" applyFont="1" applyFill="1" applyBorder="1" applyAlignment="1">
      <alignment horizontal="right" vertical="top" shrinkToFit="1"/>
    </xf>
    <xf numFmtId="4" fontId="1" fillId="35" borderId="12" xfId="0" applyNumberFormat="1" applyFont="1" applyFill="1" applyBorder="1" applyAlignment="1">
      <alignment horizontal="center" vertical="top" shrinkToFit="1"/>
    </xf>
    <xf numFmtId="0" fontId="3" fillId="0" borderId="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right" wrapText="1"/>
    </xf>
    <xf numFmtId="0" fontId="0" fillId="0" borderId="26" xfId="0" applyBorder="1" applyAlignment="1">
      <alignment horizontal="right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7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view="pageBreakPreview" zoomScale="60" zoomScalePageLayoutView="0" workbookViewId="0" topLeftCell="A7">
      <selection activeCell="H8" sqref="H8:H40"/>
    </sheetView>
  </sheetViews>
  <sheetFormatPr defaultColWidth="9.00390625" defaultRowHeight="12.75"/>
  <cols>
    <col min="1" max="1" width="6.625" style="0" customWidth="1"/>
    <col min="2" max="2" width="21.125" style="0" customWidth="1"/>
    <col min="3" max="4" width="16.75390625" style="0" customWidth="1"/>
    <col min="5" max="5" width="13.875" style="0" customWidth="1"/>
    <col min="6" max="6" width="12.125" style="0" customWidth="1"/>
    <col min="7" max="8" width="14.00390625" style="0" customWidth="1"/>
    <col min="9" max="9" width="13.125" style="0" customWidth="1"/>
    <col min="10" max="10" width="10.875" style="0" customWidth="1"/>
    <col min="11" max="11" width="0.12890625" style="0" customWidth="1"/>
    <col min="12" max="13" width="9.125" style="0" hidden="1" customWidth="1"/>
    <col min="14" max="14" width="28.375" style="0" hidden="1" customWidth="1"/>
    <col min="15" max="15" width="16.75390625" style="0" hidden="1" customWidth="1"/>
  </cols>
  <sheetData>
    <row r="1" spans="1:8" ht="12.75">
      <c r="A1" s="53" t="s">
        <v>50</v>
      </c>
      <c r="B1" s="53"/>
      <c r="C1" s="53"/>
      <c r="D1" s="53"/>
      <c r="E1" s="53"/>
      <c r="F1" s="53"/>
      <c r="G1" s="53"/>
      <c r="H1" s="53"/>
    </row>
    <row r="2" spans="1:8" ht="17.25" customHeight="1">
      <c r="A2" s="53"/>
      <c r="B2" s="53"/>
      <c r="C2" s="53"/>
      <c r="D2" s="53"/>
      <c r="E2" s="53"/>
      <c r="F2" s="53"/>
      <c r="G2" s="53"/>
      <c r="H2" s="53"/>
    </row>
    <row r="3" ht="6" customHeight="1" hidden="1"/>
    <row r="4" spans="9:10" ht="16.5" customHeight="1" thickBot="1">
      <c r="I4" s="54" t="s">
        <v>36</v>
      </c>
      <c r="J4" s="55"/>
    </row>
    <row r="5" spans="1:10" ht="30" customHeight="1" thickBot="1">
      <c r="A5" s="56" t="s">
        <v>37</v>
      </c>
      <c r="B5" s="56" t="s">
        <v>45</v>
      </c>
      <c r="C5" s="58" t="s">
        <v>39</v>
      </c>
      <c r="D5" s="59"/>
      <c r="E5" s="60" t="s">
        <v>34</v>
      </c>
      <c r="F5" s="62" t="s">
        <v>0</v>
      </c>
      <c r="G5" s="58" t="s">
        <v>35</v>
      </c>
      <c r="H5" s="59"/>
      <c r="I5" s="56" t="s">
        <v>34</v>
      </c>
      <c r="J5" s="64" t="s">
        <v>38</v>
      </c>
    </row>
    <row r="6" spans="1:10" ht="48" customHeight="1" thickBot="1">
      <c r="A6" s="57"/>
      <c r="B6" s="57"/>
      <c r="C6" s="34" t="s">
        <v>48</v>
      </c>
      <c r="D6" s="34" t="s">
        <v>52</v>
      </c>
      <c r="E6" s="61"/>
      <c r="F6" s="63"/>
      <c r="G6" s="34" t="s">
        <v>49</v>
      </c>
      <c r="H6" s="34" t="s">
        <v>51</v>
      </c>
      <c r="I6" s="57"/>
      <c r="J6" s="65"/>
    </row>
    <row r="7" spans="1:10" ht="13.5" thickBot="1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</row>
    <row r="8" spans="1:15" ht="15.75">
      <c r="A8" s="24">
        <v>1</v>
      </c>
      <c r="B8" s="25" t="s">
        <v>1</v>
      </c>
      <c r="C8" s="40">
        <v>2024374.47</v>
      </c>
      <c r="D8" s="40">
        <v>1968434.39</v>
      </c>
      <c r="E8" s="35">
        <f aca="true" t="shared" si="0" ref="E8:E41">D8-C8</f>
        <v>-55940.080000000075</v>
      </c>
      <c r="F8" s="11">
        <f aca="true" t="shared" si="1" ref="F8:F41">ROUND(D8/C8*100,2)</f>
        <v>97.24</v>
      </c>
      <c r="G8" s="41">
        <v>13308248</v>
      </c>
      <c r="H8" s="41">
        <v>13186796</v>
      </c>
      <c r="I8" s="35">
        <f>H8-G8</f>
        <v>-121452</v>
      </c>
      <c r="J8" s="26">
        <f>ROUND(H8/G8*100,2)</f>
        <v>99.09</v>
      </c>
      <c r="N8" s="47"/>
      <c r="O8" s="51"/>
    </row>
    <row r="9" spans="1:15" ht="15.75">
      <c r="A9" s="19">
        <v>2</v>
      </c>
      <c r="B9" s="4" t="s">
        <v>44</v>
      </c>
      <c r="C9" s="40">
        <v>88580.61</v>
      </c>
      <c r="D9" s="52">
        <v>94493.76</v>
      </c>
      <c r="E9" s="35">
        <f t="shared" si="0"/>
        <v>5913.149999999994</v>
      </c>
      <c r="F9" s="30">
        <f t="shared" si="1"/>
        <v>106.68</v>
      </c>
      <c r="G9" s="42">
        <v>654713</v>
      </c>
      <c r="H9" s="42">
        <v>641492</v>
      </c>
      <c r="I9" s="36">
        <f aca="true" t="shared" si="2" ref="I9:I41">H9-G9</f>
        <v>-13221</v>
      </c>
      <c r="J9" s="32">
        <f aca="true" t="shared" si="3" ref="J9:J41">ROUND(H9/G9*100,2)</f>
        <v>97.98</v>
      </c>
      <c r="N9" s="47"/>
      <c r="O9" s="51"/>
    </row>
    <row r="10" spans="1:15" ht="15.75">
      <c r="A10" s="19">
        <v>3</v>
      </c>
      <c r="B10" s="4" t="s">
        <v>2</v>
      </c>
      <c r="C10" s="40">
        <v>115973.73</v>
      </c>
      <c r="D10" s="40">
        <v>127402.9</v>
      </c>
      <c r="E10" s="36">
        <f t="shared" si="0"/>
        <v>11429.169999999998</v>
      </c>
      <c r="F10" s="30">
        <f t="shared" si="1"/>
        <v>109.85</v>
      </c>
      <c r="G10" s="42">
        <v>793857</v>
      </c>
      <c r="H10" s="42">
        <v>762619</v>
      </c>
      <c r="I10" s="36">
        <f t="shared" si="2"/>
        <v>-31238</v>
      </c>
      <c r="J10" s="32">
        <f t="shared" si="3"/>
        <v>96.07</v>
      </c>
      <c r="N10" s="47"/>
      <c r="O10" s="51"/>
    </row>
    <row r="11" spans="1:15" ht="15.75">
      <c r="A11" s="19">
        <v>4</v>
      </c>
      <c r="B11" s="4" t="s">
        <v>3</v>
      </c>
      <c r="C11" s="40">
        <v>82179.17</v>
      </c>
      <c r="D11" s="40">
        <v>96404.4</v>
      </c>
      <c r="E11" s="36">
        <f t="shared" si="0"/>
        <v>14225.229999999996</v>
      </c>
      <c r="F11" s="30">
        <f t="shared" si="1"/>
        <v>117.31</v>
      </c>
      <c r="G11" s="42">
        <v>532647</v>
      </c>
      <c r="H11" s="42">
        <v>600321</v>
      </c>
      <c r="I11" s="36">
        <f t="shared" si="2"/>
        <v>67674</v>
      </c>
      <c r="J11" s="32">
        <f t="shared" si="3"/>
        <v>112.71</v>
      </c>
      <c r="N11" s="47"/>
      <c r="O11" s="51"/>
    </row>
    <row r="12" spans="1:15" ht="15.75">
      <c r="A12" s="19">
        <v>5</v>
      </c>
      <c r="B12" s="4" t="s">
        <v>4</v>
      </c>
      <c r="C12" s="40">
        <v>16664.12</v>
      </c>
      <c r="D12" s="40">
        <v>21625.32</v>
      </c>
      <c r="E12" s="36">
        <f t="shared" si="0"/>
        <v>4961.200000000001</v>
      </c>
      <c r="F12" s="30">
        <f t="shared" si="1"/>
        <v>129.77</v>
      </c>
      <c r="G12" s="42">
        <v>160595</v>
      </c>
      <c r="H12" s="42">
        <v>172519</v>
      </c>
      <c r="I12" s="36">
        <f t="shared" si="2"/>
        <v>11924</v>
      </c>
      <c r="J12" s="32">
        <f t="shared" si="3"/>
        <v>107.42</v>
      </c>
      <c r="N12" s="47"/>
      <c r="O12" s="51"/>
    </row>
    <row r="13" spans="1:15" ht="15.75">
      <c r="A13" s="19">
        <v>6</v>
      </c>
      <c r="B13" s="4" t="s">
        <v>5</v>
      </c>
      <c r="C13" s="40">
        <v>25601.31</v>
      </c>
      <c r="D13" s="40">
        <v>30046.92</v>
      </c>
      <c r="E13" s="36">
        <f t="shared" si="0"/>
        <v>4445.609999999997</v>
      </c>
      <c r="F13" s="30">
        <f t="shared" si="1"/>
        <v>117.36</v>
      </c>
      <c r="G13" s="42">
        <v>157338</v>
      </c>
      <c r="H13" s="42">
        <v>156402</v>
      </c>
      <c r="I13" s="36">
        <f t="shared" si="2"/>
        <v>-936</v>
      </c>
      <c r="J13" s="32">
        <f t="shared" si="3"/>
        <v>99.41</v>
      </c>
      <c r="N13" s="47"/>
      <c r="O13" s="51"/>
    </row>
    <row r="14" spans="1:15" ht="15.75">
      <c r="A14" s="19">
        <v>7</v>
      </c>
      <c r="B14" s="4" t="s">
        <v>6</v>
      </c>
      <c r="C14" s="40">
        <v>141777.22</v>
      </c>
      <c r="D14" s="40">
        <v>170420.91</v>
      </c>
      <c r="E14" s="36">
        <f t="shared" si="0"/>
        <v>28643.690000000002</v>
      </c>
      <c r="F14" s="30">
        <f t="shared" si="1"/>
        <v>120.2</v>
      </c>
      <c r="G14" s="42">
        <v>822714</v>
      </c>
      <c r="H14" s="42">
        <v>927019</v>
      </c>
      <c r="I14" s="36">
        <f t="shared" si="2"/>
        <v>104305</v>
      </c>
      <c r="J14" s="32">
        <f t="shared" si="3"/>
        <v>112.68</v>
      </c>
      <c r="N14" s="47"/>
      <c r="O14" s="51"/>
    </row>
    <row r="15" spans="1:15" ht="15.75">
      <c r="A15" s="19">
        <v>8</v>
      </c>
      <c r="B15" s="4" t="s">
        <v>7</v>
      </c>
      <c r="C15" s="40">
        <v>45560.63</v>
      </c>
      <c r="D15" s="40">
        <v>87506.61</v>
      </c>
      <c r="E15" s="36">
        <f t="shared" si="0"/>
        <v>41945.98</v>
      </c>
      <c r="F15" s="30">
        <f t="shared" si="1"/>
        <v>192.07</v>
      </c>
      <c r="G15" s="42">
        <v>388461</v>
      </c>
      <c r="H15" s="42">
        <v>691844</v>
      </c>
      <c r="I15" s="36">
        <f t="shared" si="2"/>
        <v>303383</v>
      </c>
      <c r="J15" s="32">
        <f t="shared" si="3"/>
        <v>178.1</v>
      </c>
      <c r="N15" s="47"/>
      <c r="O15" s="51"/>
    </row>
    <row r="16" spans="1:15" ht="15.75">
      <c r="A16" s="19">
        <v>9</v>
      </c>
      <c r="B16" s="4" t="s">
        <v>8</v>
      </c>
      <c r="C16" s="40">
        <v>8542.87</v>
      </c>
      <c r="D16" s="40">
        <v>9351.69</v>
      </c>
      <c r="E16" s="36">
        <f t="shared" si="0"/>
        <v>808.8199999999997</v>
      </c>
      <c r="F16" s="30">
        <f t="shared" si="1"/>
        <v>109.47</v>
      </c>
      <c r="G16" s="42">
        <v>61925</v>
      </c>
      <c r="H16" s="42">
        <v>59308</v>
      </c>
      <c r="I16" s="36">
        <f t="shared" si="2"/>
        <v>-2617</v>
      </c>
      <c r="J16" s="32">
        <f t="shared" si="3"/>
        <v>95.77</v>
      </c>
      <c r="N16" s="47"/>
      <c r="O16" s="51"/>
    </row>
    <row r="17" spans="1:15" ht="15.75">
      <c r="A17" s="19">
        <v>10</v>
      </c>
      <c r="B17" s="4" t="s">
        <v>9</v>
      </c>
      <c r="C17" s="40">
        <v>32779.15</v>
      </c>
      <c r="D17" s="40">
        <v>41720.88</v>
      </c>
      <c r="E17" s="36">
        <f t="shared" si="0"/>
        <v>8941.729999999996</v>
      </c>
      <c r="F17" s="30">
        <f t="shared" si="1"/>
        <v>127.28</v>
      </c>
      <c r="G17" s="42">
        <v>132116</v>
      </c>
      <c r="H17" s="42">
        <v>127382</v>
      </c>
      <c r="I17" s="36">
        <f t="shared" si="2"/>
        <v>-4734</v>
      </c>
      <c r="J17" s="32">
        <f t="shared" si="3"/>
        <v>96.42</v>
      </c>
      <c r="N17" s="47"/>
      <c r="O17" s="51"/>
    </row>
    <row r="18" spans="1:15" ht="15.75">
      <c r="A18" s="19">
        <v>11</v>
      </c>
      <c r="B18" s="4" t="s">
        <v>10</v>
      </c>
      <c r="C18" s="40">
        <v>12274.09</v>
      </c>
      <c r="D18" s="40">
        <v>14399.69</v>
      </c>
      <c r="E18" s="36">
        <f t="shared" si="0"/>
        <v>2125.6000000000004</v>
      </c>
      <c r="F18" s="30">
        <f t="shared" si="1"/>
        <v>117.32</v>
      </c>
      <c r="G18" s="42">
        <v>77532</v>
      </c>
      <c r="H18" s="42">
        <v>93501</v>
      </c>
      <c r="I18" s="36">
        <f t="shared" si="2"/>
        <v>15969</v>
      </c>
      <c r="J18" s="32">
        <f t="shared" si="3"/>
        <v>120.6</v>
      </c>
      <c r="N18" s="47"/>
      <c r="O18" s="51"/>
    </row>
    <row r="19" spans="1:15" ht="15.75">
      <c r="A19" s="19">
        <v>12</v>
      </c>
      <c r="B19" s="4" t="s">
        <v>11</v>
      </c>
      <c r="C19" s="40">
        <v>72570.28</v>
      </c>
      <c r="D19" s="40">
        <v>70666.44</v>
      </c>
      <c r="E19" s="36">
        <f t="shared" si="0"/>
        <v>-1903.8399999999965</v>
      </c>
      <c r="F19" s="30">
        <f t="shared" si="1"/>
        <v>97.38</v>
      </c>
      <c r="G19" s="42">
        <v>411667</v>
      </c>
      <c r="H19" s="42">
        <v>394079</v>
      </c>
      <c r="I19" s="36">
        <f t="shared" si="2"/>
        <v>-17588</v>
      </c>
      <c r="J19" s="32">
        <f t="shared" si="3"/>
        <v>95.73</v>
      </c>
      <c r="N19" s="47"/>
      <c r="O19" s="51"/>
    </row>
    <row r="20" spans="1:15" ht="15.75">
      <c r="A20" s="19">
        <v>13</v>
      </c>
      <c r="B20" s="4" t="s">
        <v>12</v>
      </c>
      <c r="C20" s="40">
        <v>13477.38</v>
      </c>
      <c r="D20" s="40">
        <v>16548.21</v>
      </c>
      <c r="E20" s="36">
        <f t="shared" si="0"/>
        <v>3070.83</v>
      </c>
      <c r="F20" s="30">
        <f t="shared" si="1"/>
        <v>122.79</v>
      </c>
      <c r="G20" s="42">
        <v>89741</v>
      </c>
      <c r="H20" s="42">
        <v>89967</v>
      </c>
      <c r="I20" s="36">
        <f t="shared" si="2"/>
        <v>226</v>
      </c>
      <c r="J20" s="32">
        <f t="shared" si="3"/>
        <v>100.25</v>
      </c>
      <c r="N20" s="47"/>
      <c r="O20" s="51"/>
    </row>
    <row r="21" spans="1:15" ht="15.75">
      <c r="A21" s="19">
        <v>14</v>
      </c>
      <c r="B21" s="4" t="s">
        <v>13</v>
      </c>
      <c r="C21" s="40">
        <v>63051.83</v>
      </c>
      <c r="D21" s="40">
        <v>72163.85</v>
      </c>
      <c r="E21" s="36">
        <f t="shared" si="0"/>
        <v>9112.020000000004</v>
      </c>
      <c r="F21" s="30">
        <f t="shared" si="1"/>
        <v>114.45</v>
      </c>
      <c r="G21" s="42">
        <v>460164</v>
      </c>
      <c r="H21" s="42">
        <v>505648</v>
      </c>
      <c r="I21" s="36">
        <f t="shared" si="2"/>
        <v>45484</v>
      </c>
      <c r="J21" s="32">
        <f t="shared" si="3"/>
        <v>109.88</v>
      </c>
      <c r="N21" s="47"/>
      <c r="O21" s="51"/>
    </row>
    <row r="22" spans="1:15" ht="15.75">
      <c r="A22" s="19">
        <v>15</v>
      </c>
      <c r="B22" s="4" t="s">
        <v>14</v>
      </c>
      <c r="C22" s="40">
        <v>16533.39</v>
      </c>
      <c r="D22" s="40">
        <v>20105.23</v>
      </c>
      <c r="E22" s="36">
        <f t="shared" si="0"/>
        <v>3571.84</v>
      </c>
      <c r="F22" s="30">
        <f t="shared" si="1"/>
        <v>121.6</v>
      </c>
      <c r="G22" s="42">
        <v>103828</v>
      </c>
      <c r="H22" s="42">
        <v>104212</v>
      </c>
      <c r="I22" s="36">
        <f t="shared" si="2"/>
        <v>384</v>
      </c>
      <c r="J22" s="32">
        <f t="shared" si="3"/>
        <v>100.37</v>
      </c>
      <c r="N22" s="47"/>
      <c r="O22" s="51"/>
    </row>
    <row r="23" spans="1:15" ht="15.75">
      <c r="A23" s="19">
        <v>16</v>
      </c>
      <c r="B23" s="4" t="s">
        <v>15</v>
      </c>
      <c r="C23" s="40">
        <v>36726.04</v>
      </c>
      <c r="D23" s="40">
        <v>40354.78</v>
      </c>
      <c r="E23" s="36">
        <f t="shared" si="0"/>
        <v>3628.739999999998</v>
      </c>
      <c r="F23" s="30">
        <f t="shared" si="1"/>
        <v>109.88</v>
      </c>
      <c r="G23" s="42">
        <v>223233</v>
      </c>
      <c r="H23" s="42">
        <v>241386</v>
      </c>
      <c r="I23" s="36">
        <f t="shared" si="2"/>
        <v>18153</v>
      </c>
      <c r="J23" s="32">
        <f t="shared" si="3"/>
        <v>108.13</v>
      </c>
      <c r="N23" s="47"/>
      <c r="O23" s="51"/>
    </row>
    <row r="24" spans="1:15" ht="15.75">
      <c r="A24" s="19">
        <v>17</v>
      </c>
      <c r="B24" s="4" t="s">
        <v>16</v>
      </c>
      <c r="C24" s="40">
        <v>18007.95</v>
      </c>
      <c r="D24" s="40">
        <v>20263.08</v>
      </c>
      <c r="E24" s="36">
        <f t="shared" si="0"/>
        <v>2255.130000000001</v>
      </c>
      <c r="F24" s="30">
        <f t="shared" si="1"/>
        <v>112.52</v>
      </c>
      <c r="G24" s="42">
        <v>109913</v>
      </c>
      <c r="H24" s="42">
        <v>117832</v>
      </c>
      <c r="I24" s="36">
        <f t="shared" si="2"/>
        <v>7919</v>
      </c>
      <c r="J24" s="32">
        <f t="shared" si="3"/>
        <v>107.2</v>
      </c>
      <c r="N24" s="47"/>
      <c r="O24" s="51"/>
    </row>
    <row r="25" spans="1:15" ht="15.75">
      <c r="A25" s="19">
        <v>18</v>
      </c>
      <c r="B25" s="4" t="s">
        <v>17</v>
      </c>
      <c r="C25" s="40">
        <v>17792.55</v>
      </c>
      <c r="D25" s="40">
        <v>24556.42</v>
      </c>
      <c r="E25" s="36">
        <f t="shared" si="0"/>
        <v>6763.869999999999</v>
      </c>
      <c r="F25" s="30">
        <f t="shared" si="1"/>
        <v>138.02</v>
      </c>
      <c r="G25" s="42">
        <v>129069</v>
      </c>
      <c r="H25" s="42">
        <v>139454</v>
      </c>
      <c r="I25" s="36">
        <f t="shared" si="2"/>
        <v>10385</v>
      </c>
      <c r="J25" s="32">
        <f t="shared" si="3"/>
        <v>108.05</v>
      </c>
      <c r="N25" s="47"/>
      <c r="O25" s="51"/>
    </row>
    <row r="26" spans="1:15" ht="15.75">
      <c r="A26" s="19">
        <v>19</v>
      </c>
      <c r="B26" s="4" t="s">
        <v>18</v>
      </c>
      <c r="C26" s="40">
        <v>11280.93</v>
      </c>
      <c r="D26" s="40">
        <v>12896.71</v>
      </c>
      <c r="E26" s="36">
        <f t="shared" si="0"/>
        <v>1615.7799999999988</v>
      </c>
      <c r="F26" s="30">
        <f t="shared" si="1"/>
        <v>114.32</v>
      </c>
      <c r="G26" s="42">
        <v>80944</v>
      </c>
      <c r="H26" s="42">
        <v>76684</v>
      </c>
      <c r="I26" s="36">
        <f t="shared" si="2"/>
        <v>-4260</v>
      </c>
      <c r="J26" s="32">
        <f t="shared" si="3"/>
        <v>94.74</v>
      </c>
      <c r="N26" s="47"/>
      <c r="O26" s="51"/>
    </row>
    <row r="27" spans="1:15" ht="15.75">
      <c r="A27" s="19">
        <v>20</v>
      </c>
      <c r="B27" s="4" t="s">
        <v>19</v>
      </c>
      <c r="C27" s="40">
        <v>16953.33</v>
      </c>
      <c r="D27" s="40">
        <v>18589.77</v>
      </c>
      <c r="E27" s="36">
        <f t="shared" si="0"/>
        <v>1636.4399999999987</v>
      </c>
      <c r="F27" s="30">
        <f t="shared" si="1"/>
        <v>109.65</v>
      </c>
      <c r="G27" s="42">
        <v>105715</v>
      </c>
      <c r="H27" s="42">
        <v>122086</v>
      </c>
      <c r="I27" s="36">
        <f t="shared" si="2"/>
        <v>16371</v>
      </c>
      <c r="J27" s="32">
        <f t="shared" si="3"/>
        <v>115.49</v>
      </c>
      <c r="N27" s="47"/>
      <c r="O27" s="51"/>
    </row>
    <row r="28" spans="1:15" ht="15.75">
      <c r="A28" s="19">
        <v>21</v>
      </c>
      <c r="B28" s="4" t="s">
        <v>20</v>
      </c>
      <c r="C28" s="40">
        <v>34147.47</v>
      </c>
      <c r="D28" s="40">
        <v>35319.75</v>
      </c>
      <c r="E28" s="36">
        <f t="shared" si="0"/>
        <v>1172.2799999999988</v>
      </c>
      <c r="F28" s="30">
        <f t="shared" si="1"/>
        <v>103.43</v>
      </c>
      <c r="G28" s="42">
        <v>166417</v>
      </c>
      <c r="H28" s="42">
        <v>166957</v>
      </c>
      <c r="I28" s="36">
        <f t="shared" si="2"/>
        <v>540</v>
      </c>
      <c r="J28" s="32">
        <f t="shared" si="3"/>
        <v>100.32</v>
      </c>
      <c r="N28" s="47"/>
      <c r="O28" s="51"/>
    </row>
    <row r="29" spans="1:15" ht="15.75">
      <c r="A29" s="19">
        <v>22</v>
      </c>
      <c r="B29" s="4" t="s">
        <v>21</v>
      </c>
      <c r="C29" s="40">
        <v>8410.13</v>
      </c>
      <c r="D29" s="40">
        <v>8196.85</v>
      </c>
      <c r="E29" s="36">
        <f t="shared" si="0"/>
        <v>-213.27999999999884</v>
      </c>
      <c r="F29" s="30">
        <f t="shared" si="1"/>
        <v>97.46</v>
      </c>
      <c r="G29" s="42">
        <v>51812</v>
      </c>
      <c r="H29" s="42">
        <v>44191</v>
      </c>
      <c r="I29" s="36">
        <f t="shared" si="2"/>
        <v>-7621</v>
      </c>
      <c r="J29" s="32">
        <f t="shared" si="3"/>
        <v>85.29</v>
      </c>
      <c r="N29" s="47"/>
      <c r="O29" s="51"/>
    </row>
    <row r="30" spans="1:15" ht="15.75">
      <c r="A30" s="19">
        <v>23</v>
      </c>
      <c r="B30" s="4" t="s">
        <v>22</v>
      </c>
      <c r="C30" s="40">
        <v>42164.55</v>
      </c>
      <c r="D30" s="40">
        <v>46657.53</v>
      </c>
      <c r="E30" s="36">
        <f t="shared" si="0"/>
        <v>4492.979999999996</v>
      </c>
      <c r="F30" s="30">
        <f t="shared" si="1"/>
        <v>110.66</v>
      </c>
      <c r="G30" s="42">
        <v>233837</v>
      </c>
      <c r="H30" s="42">
        <v>230181</v>
      </c>
      <c r="I30" s="36">
        <f t="shared" si="2"/>
        <v>-3656</v>
      </c>
      <c r="J30" s="32">
        <f t="shared" si="3"/>
        <v>98.44</v>
      </c>
      <c r="N30" s="47"/>
      <c r="O30" s="51"/>
    </row>
    <row r="31" spans="1:15" ht="15.75">
      <c r="A31" s="19">
        <v>24</v>
      </c>
      <c r="B31" s="4" t="s">
        <v>23</v>
      </c>
      <c r="C31" s="40">
        <v>89712.07</v>
      </c>
      <c r="D31" s="40">
        <v>95221.7</v>
      </c>
      <c r="E31" s="36">
        <f t="shared" si="0"/>
        <v>5509.62999999999</v>
      </c>
      <c r="F31" s="30">
        <f t="shared" si="1"/>
        <v>106.14</v>
      </c>
      <c r="G31" s="42">
        <v>480230</v>
      </c>
      <c r="H31" s="42">
        <v>487966</v>
      </c>
      <c r="I31" s="36">
        <f t="shared" si="2"/>
        <v>7736</v>
      </c>
      <c r="J31" s="32">
        <f t="shared" si="3"/>
        <v>101.61</v>
      </c>
      <c r="N31" s="47"/>
      <c r="O31" s="51"/>
    </row>
    <row r="32" spans="1:15" ht="15.75">
      <c r="A32" s="19">
        <v>25</v>
      </c>
      <c r="B32" s="4" t="s">
        <v>24</v>
      </c>
      <c r="C32" s="40">
        <v>10342.3</v>
      </c>
      <c r="D32" s="40">
        <v>12675.98</v>
      </c>
      <c r="E32" s="36">
        <f t="shared" si="0"/>
        <v>2333.6800000000003</v>
      </c>
      <c r="F32" s="30">
        <f t="shared" si="1"/>
        <v>122.56</v>
      </c>
      <c r="G32" s="42">
        <v>63678</v>
      </c>
      <c r="H32" s="42">
        <v>77334</v>
      </c>
      <c r="I32" s="36">
        <f t="shared" si="2"/>
        <v>13656</v>
      </c>
      <c r="J32" s="32">
        <f t="shared" si="3"/>
        <v>121.45</v>
      </c>
      <c r="N32" s="47"/>
      <c r="O32" s="51"/>
    </row>
    <row r="33" spans="1:15" ht="15.75">
      <c r="A33" s="19">
        <v>26</v>
      </c>
      <c r="B33" s="4" t="s">
        <v>25</v>
      </c>
      <c r="C33" s="40">
        <v>33645.19</v>
      </c>
      <c r="D33" s="40">
        <v>31402.73</v>
      </c>
      <c r="E33" s="36">
        <f t="shared" si="0"/>
        <v>-2242.4600000000028</v>
      </c>
      <c r="F33" s="30">
        <f t="shared" si="1"/>
        <v>93.33</v>
      </c>
      <c r="G33" s="42">
        <v>172881</v>
      </c>
      <c r="H33" s="42">
        <v>196169</v>
      </c>
      <c r="I33" s="36">
        <f t="shared" si="2"/>
        <v>23288</v>
      </c>
      <c r="J33" s="32">
        <f t="shared" si="3"/>
        <v>113.47</v>
      </c>
      <c r="N33" s="47"/>
      <c r="O33" s="51"/>
    </row>
    <row r="34" spans="1:15" ht="15.75">
      <c r="A34" s="19">
        <v>27</v>
      </c>
      <c r="B34" s="4" t="s">
        <v>26</v>
      </c>
      <c r="C34" s="40">
        <v>19869.52</v>
      </c>
      <c r="D34" s="40">
        <v>23468.68</v>
      </c>
      <c r="E34" s="36">
        <f t="shared" si="0"/>
        <v>3599.16</v>
      </c>
      <c r="F34" s="30">
        <f t="shared" si="1"/>
        <v>118.11</v>
      </c>
      <c r="G34" s="42">
        <v>100212</v>
      </c>
      <c r="H34" s="42">
        <v>113283</v>
      </c>
      <c r="I34" s="36">
        <f t="shared" si="2"/>
        <v>13071</v>
      </c>
      <c r="J34" s="32">
        <f t="shared" si="3"/>
        <v>113.04</v>
      </c>
      <c r="N34" s="47"/>
      <c r="O34" s="51"/>
    </row>
    <row r="35" spans="1:15" ht="15.75">
      <c r="A35" s="19">
        <v>28</v>
      </c>
      <c r="B35" s="4" t="s">
        <v>27</v>
      </c>
      <c r="C35" s="40">
        <v>22376.17</v>
      </c>
      <c r="D35" s="40">
        <v>24064.3</v>
      </c>
      <c r="E35" s="36">
        <f t="shared" si="0"/>
        <v>1688.130000000001</v>
      </c>
      <c r="F35" s="30">
        <f t="shared" si="1"/>
        <v>107.54</v>
      </c>
      <c r="G35" s="42">
        <v>125205</v>
      </c>
      <c r="H35" s="42">
        <v>129368</v>
      </c>
      <c r="I35" s="36">
        <f t="shared" si="2"/>
        <v>4163</v>
      </c>
      <c r="J35" s="32">
        <f t="shared" si="3"/>
        <v>103.32</v>
      </c>
      <c r="N35" s="47"/>
      <c r="O35" s="51"/>
    </row>
    <row r="36" spans="1:15" ht="15.75">
      <c r="A36" s="19">
        <v>29</v>
      </c>
      <c r="B36" s="4" t="s">
        <v>28</v>
      </c>
      <c r="C36" s="40">
        <v>34686.94</v>
      </c>
      <c r="D36" s="40">
        <v>48454.71</v>
      </c>
      <c r="E36" s="36">
        <f t="shared" si="0"/>
        <v>13767.769999999997</v>
      </c>
      <c r="F36" s="30">
        <f t="shared" si="1"/>
        <v>139.69</v>
      </c>
      <c r="G36" s="42">
        <v>275942</v>
      </c>
      <c r="H36" s="42">
        <v>303732</v>
      </c>
      <c r="I36" s="36">
        <f t="shared" si="2"/>
        <v>27790</v>
      </c>
      <c r="J36" s="32">
        <f t="shared" si="3"/>
        <v>110.07</v>
      </c>
      <c r="N36" s="47"/>
      <c r="O36" s="51"/>
    </row>
    <row r="37" spans="1:15" ht="15.75">
      <c r="A37" s="19">
        <v>30</v>
      </c>
      <c r="B37" s="4" t="s">
        <v>29</v>
      </c>
      <c r="C37" s="40">
        <v>55721.38</v>
      </c>
      <c r="D37" s="40">
        <v>65438.56</v>
      </c>
      <c r="E37" s="36">
        <f t="shared" si="0"/>
        <v>9717.18</v>
      </c>
      <c r="F37" s="30">
        <f t="shared" si="1"/>
        <v>117.44</v>
      </c>
      <c r="G37" s="42">
        <v>468065</v>
      </c>
      <c r="H37" s="42">
        <v>495977</v>
      </c>
      <c r="I37" s="36">
        <f t="shared" si="2"/>
        <v>27912</v>
      </c>
      <c r="J37" s="32">
        <f t="shared" si="3"/>
        <v>105.96</v>
      </c>
      <c r="N37" s="47"/>
      <c r="O37" s="51"/>
    </row>
    <row r="38" spans="1:15" ht="15.75">
      <c r="A38" s="19">
        <v>31</v>
      </c>
      <c r="B38" s="4" t="s">
        <v>30</v>
      </c>
      <c r="C38" s="40">
        <v>87291.22</v>
      </c>
      <c r="D38" s="40">
        <v>88572.02</v>
      </c>
      <c r="E38" s="36">
        <f t="shared" si="0"/>
        <v>1280.800000000003</v>
      </c>
      <c r="F38" s="30">
        <f t="shared" si="1"/>
        <v>101.47</v>
      </c>
      <c r="G38" s="42">
        <v>581167</v>
      </c>
      <c r="H38" s="42">
        <v>558066</v>
      </c>
      <c r="I38" s="36">
        <f t="shared" si="2"/>
        <v>-23101</v>
      </c>
      <c r="J38" s="32">
        <f t="shared" si="3"/>
        <v>96.03</v>
      </c>
      <c r="N38" s="47"/>
      <c r="O38" s="51"/>
    </row>
    <row r="39" spans="1:15" ht="15.75">
      <c r="A39" s="19">
        <v>32</v>
      </c>
      <c r="B39" s="4" t="s">
        <v>31</v>
      </c>
      <c r="C39" s="40">
        <v>48138.55</v>
      </c>
      <c r="D39" s="40">
        <v>54624.2</v>
      </c>
      <c r="E39" s="36">
        <f t="shared" si="0"/>
        <v>6485.649999999994</v>
      </c>
      <c r="F39" s="30">
        <f t="shared" si="1"/>
        <v>113.47</v>
      </c>
      <c r="G39" s="42">
        <v>332686</v>
      </c>
      <c r="H39" s="42">
        <v>361594</v>
      </c>
      <c r="I39" s="36">
        <f t="shared" si="2"/>
        <v>28908</v>
      </c>
      <c r="J39" s="32">
        <f t="shared" si="3"/>
        <v>108.69</v>
      </c>
      <c r="N39" s="47"/>
      <c r="O39" s="51"/>
    </row>
    <row r="40" spans="1:15" ht="16.5" thickBot="1">
      <c r="A40" s="27">
        <v>33</v>
      </c>
      <c r="B40" s="2" t="s">
        <v>32</v>
      </c>
      <c r="C40" s="40">
        <v>29988.18</v>
      </c>
      <c r="D40" s="40">
        <v>32051.57</v>
      </c>
      <c r="E40" s="36">
        <f t="shared" si="0"/>
        <v>2063.3899999999994</v>
      </c>
      <c r="F40" s="31">
        <f t="shared" si="1"/>
        <v>106.88</v>
      </c>
      <c r="G40" s="43">
        <v>219718</v>
      </c>
      <c r="H40" s="43">
        <v>208026</v>
      </c>
      <c r="I40" s="46">
        <f t="shared" si="2"/>
        <v>-11692</v>
      </c>
      <c r="J40" s="33">
        <f t="shared" si="3"/>
        <v>94.68</v>
      </c>
      <c r="N40" s="47"/>
      <c r="O40" s="51"/>
    </row>
    <row r="41" spans="1:15" ht="16.5" thickBot="1">
      <c r="A41" s="28"/>
      <c r="B41" s="29" t="s">
        <v>33</v>
      </c>
      <c r="C41" s="45">
        <f>SUM(C8:C40)</f>
        <v>3377194.7199999997</v>
      </c>
      <c r="D41" s="45">
        <f>SUM(D8:D40)</f>
        <v>3524100.539999999</v>
      </c>
      <c r="E41" s="45">
        <f t="shared" si="0"/>
        <v>146905.81999999937</v>
      </c>
      <c r="F41" s="12">
        <f t="shared" si="1"/>
        <v>104.35</v>
      </c>
      <c r="G41" s="45">
        <f>SUM(G8:G40)</f>
        <v>22076270</v>
      </c>
      <c r="H41" s="45">
        <f>SUM(H8:H40)</f>
        <v>22583395</v>
      </c>
      <c r="I41" s="45">
        <f t="shared" si="2"/>
        <v>507125</v>
      </c>
      <c r="J41" s="12">
        <f t="shared" si="3"/>
        <v>102.3</v>
      </c>
      <c r="N41" s="47"/>
      <c r="O41" s="49"/>
    </row>
    <row r="42" spans="14:15" ht="12.75">
      <c r="N42" s="48"/>
      <c r="O42" s="48"/>
    </row>
    <row r="43" ht="12.75">
      <c r="A43" s="50"/>
    </row>
  </sheetData>
  <sheetProtection/>
  <mergeCells count="10">
    <mergeCell ref="A1:H2"/>
    <mergeCell ref="I4:J4"/>
    <mergeCell ref="A5:A6"/>
    <mergeCell ref="B5:B6"/>
    <mergeCell ref="C5:D5"/>
    <mergeCell ref="E5:E6"/>
    <mergeCell ref="F5:F6"/>
    <mergeCell ref="G5:H5"/>
    <mergeCell ref="I5:I6"/>
    <mergeCell ref="J5:J6"/>
  </mergeCells>
  <printOptions/>
  <pageMargins left="0.7086614173228347" right="0.7086614173228347" top="0" bottom="0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1"/>
  <sheetViews>
    <sheetView view="pageBreakPreview" zoomScale="60" zoomScalePageLayoutView="0" workbookViewId="0" topLeftCell="A9">
      <selection activeCell="I9" sqref="I9"/>
    </sheetView>
  </sheetViews>
  <sheetFormatPr defaultColWidth="9.00390625" defaultRowHeight="12.75"/>
  <cols>
    <col min="1" max="1" width="5.75390625" style="0" customWidth="1"/>
    <col min="2" max="2" width="27.00390625" style="0" customWidth="1"/>
    <col min="3" max="3" width="14.00390625" style="0" customWidth="1"/>
    <col min="4" max="4" width="16.75390625" style="0" customWidth="1"/>
    <col min="5" max="5" width="12.625" style="0" customWidth="1"/>
    <col min="6" max="6" width="14.00390625" style="0" customWidth="1"/>
    <col min="7" max="7" width="16.75390625" style="0" customWidth="1"/>
    <col min="8" max="8" width="10.00390625" style="0" customWidth="1"/>
    <col min="9" max="9" width="10.25390625" style="0" customWidth="1"/>
    <col min="10" max="10" width="13.00390625" style="0" customWidth="1"/>
    <col min="11" max="11" width="10.75390625" style="0" customWidth="1"/>
  </cols>
  <sheetData>
    <row r="2" spans="1:9" ht="12.75">
      <c r="A2" s="66" t="s">
        <v>53</v>
      </c>
      <c r="B2" s="66"/>
      <c r="C2" s="66"/>
      <c r="D2" s="66"/>
      <c r="E2" s="66"/>
      <c r="F2" s="66"/>
      <c r="G2" s="66"/>
      <c r="H2" s="66"/>
      <c r="I2" s="66"/>
    </row>
    <row r="3" spans="1:9" ht="49.5" customHeight="1">
      <c r="A3" s="66"/>
      <c r="B3" s="66"/>
      <c r="C3" s="66"/>
      <c r="D3" s="66"/>
      <c r="E3" s="66"/>
      <c r="F3" s="66"/>
      <c r="G3" s="66"/>
      <c r="H3" s="66"/>
      <c r="I3" s="66"/>
    </row>
    <row r="4" spans="10:11" ht="13.5" thickBot="1">
      <c r="J4" s="54" t="s">
        <v>46</v>
      </c>
      <c r="K4" s="54"/>
    </row>
    <row r="5" spans="1:11" ht="38.25" customHeight="1" thickBot="1">
      <c r="A5" s="67" t="s">
        <v>37</v>
      </c>
      <c r="B5" s="69" t="s">
        <v>45</v>
      </c>
      <c r="C5" s="71" t="s">
        <v>47</v>
      </c>
      <c r="D5" s="72"/>
      <c r="E5" s="73"/>
      <c r="F5" s="71" t="s">
        <v>54</v>
      </c>
      <c r="G5" s="72"/>
      <c r="H5" s="73"/>
      <c r="I5" s="71" t="s">
        <v>43</v>
      </c>
      <c r="J5" s="72"/>
      <c r="K5" s="73"/>
    </row>
    <row r="6" spans="1:11" ht="39" thickBot="1">
      <c r="A6" s="68"/>
      <c r="B6" s="70"/>
      <c r="C6" s="5" t="s">
        <v>40</v>
      </c>
      <c r="D6" s="5" t="s">
        <v>41</v>
      </c>
      <c r="E6" s="5" t="s">
        <v>42</v>
      </c>
      <c r="F6" s="5" t="s">
        <v>40</v>
      </c>
      <c r="G6" s="5" t="s">
        <v>41</v>
      </c>
      <c r="H6" s="5" t="s">
        <v>42</v>
      </c>
      <c r="I6" s="5" t="s">
        <v>40</v>
      </c>
      <c r="J6" s="5" t="s">
        <v>41</v>
      </c>
      <c r="K6" s="5" t="s">
        <v>42</v>
      </c>
    </row>
    <row r="7" spans="1:11" ht="13.5" thickBot="1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</row>
    <row r="8" spans="1:11" ht="12.75">
      <c r="A8" s="17">
        <v>1</v>
      </c>
      <c r="B8" s="6" t="s">
        <v>1</v>
      </c>
      <c r="C8" s="41">
        <v>13308248</v>
      </c>
      <c r="D8" s="40">
        <v>2024374.47</v>
      </c>
      <c r="E8" s="10">
        <f>ROUND(D8*100/C8,2)</f>
        <v>15.21</v>
      </c>
      <c r="F8" s="41">
        <v>13186796</v>
      </c>
      <c r="G8" s="40">
        <v>1968434.39</v>
      </c>
      <c r="H8" s="10">
        <f>ROUND(G8*100/F8,2)</f>
        <v>14.93</v>
      </c>
      <c r="I8" s="10">
        <f>ROUND(F8-C8,0)</f>
        <v>-121452</v>
      </c>
      <c r="J8" s="35">
        <f>G8-D8</f>
        <v>-55940.080000000075</v>
      </c>
      <c r="K8" s="18">
        <f>H8-E8</f>
        <v>-0.28000000000000114</v>
      </c>
    </row>
    <row r="9" spans="1:11" ht="12.75">
      <c r="A9" s="19">
        <v>2</v>
      </c>
      <c r="B9" s="4" t="s">
        <v>44</v>
      </c>
      <c r="C9" s="42">
        <v>654713</v>
      </c>
      <c r="D9" s="52">
        <v>88580.61</v>
      </c>
      <c r="E9" s="10">
        <f aca="true" t="shared" si="0" ref="E9:E41">ROUND(D9*100/C9,2)</f>
        <v>13.53</v>
      </c>
      <c r="F9" s="42">
        <v>641492</v>
      </c>
      <c r="G9" s="40">
        <v>94493.76</v>
      </c>
      <c r="H9" s="10">
        <f aca="true" t="shared" si="1" ref="H9:H41">ROUND(G9*100/F9,2)</f>
        <v>14.73</v>
      </c>
      <c r="I9" s="3">
        <f aca="true" t="shared" si="2" ref="I9:I41">ROUND(F9-C9,0)</f>
        <v>-13221</v>
      </c>
      <c r="J9" s="36">
        <f aca="true" t="shared" si="3" ref="J9:K41">G9-D9</f>
        <v>5913.149999999994</v>
      </c>
      <c r="K9" s="20">
        <f t="shared" si="3"/>
        <v>1.200000000000001</v>
      </c>
    </row>
    <row r="10" spans="1:11" ht="12.75">
      <c r="A10" s="19">
        <v>3</v>
      </c>
      <c r="B10" s="4" t="s">
        <v>2</v>
      </c>
      <c r="C10" s="42">
        <v>793857</v>
      </c>
      <c r="D10" s="40">
        <v>115973.73</v>
      </c>
      <c r="E10" s="10">
        <f t="shared" si="0"/>
        <v>14.61</v>
      </c>
      <c r="F10" s="42">
        <v>762619</v>
      </c>
      <c r="G10" s="40">
        <v>127402.9</v>
      </c>
      <c r="H10" s="10">
        <f t="shared" si="1"/>
        <v>16.71</v>
      </c>
      <c r="I10" s="3">
        <f>ROUND(F10-C10,0)</f>
        <v>-31238</v>
      </c>
      <c r="J10" s="36">
        <f t="shared" si="3"/>
        <v>11429.169999999998</v>
      </c>
      <c r="K10" s="20">
        <f t="shared" si="3"/>
        <v>2.1000000000000014</v>
      </c>
    </row>
    <row r="11" spans="1:11" ht="12.75">
      <c r="A11" s="21">
        <v>4</v>
      </c>
      <c r="B11" s="7" t="s">
        <v>3</v>
      </c>
      <c r="C11" s="42">
        <v>532647</v>
      </c>
      <c r="D11" s="40">
        <v>82179.17</v>
      </c>
      <c r="E11" s="13">
        <f t="shared" si="0"/>
        <v>15.43</v>
      </c>
      <c r="F11" s="42">
        <v>600321</v>
      </c>
      <c r="G11" s="40">
        <v>96404.4</v>
      </c>
      <c r="H11" s="13">
        <f t="shared" si="1"/>
        <v>16.06</v>
      </c>
      <c r="I11" s="14">
        <f t="shared" si="2"/>
        <v>67674</v>
      </c>
      <c r="J11" s="37">
        <f t="shared" si="3"/>
        <v>14225.229999999996</v>
      </c>
      <c r="K11" s="20">
        <f t="shared" si="3"/>
        <v>0.629999999999999</v>
      </c>
    </row>
    <row r="12" spans="1:11" ht="12.75">
      <c r="A12" s="21">
        <v>5</v>
      </c>
      <c r="B12" s="7" t="s">
        <v>4</v>
      </c>
      <c r="C12" s="42">
        <v>160595</v>
      </c>
      <c r="D12" s="40">
        <v>16664.12</v>
      </c>
      <c r="E12" s="13">
        <f t="shared" si="0"/>
        <v>10.38</v>
      </c>
      <c r="F12" s="42">
        <v>172519</v>
      </c>
      <c r="G12" s="40">
        <v>21625.32</v>
      </c>
      <c r="H12" s="13">
        <f t="shared" si="1"/>
        <v>12.54</v>
      </c>
      <c r="I12" s="14">
        <f t="shared" si="2"/>
        <v>11924</v>
      </c>
      <c r="J12" s="37">
        <f t="shared" si="3"/>
        <v>4961.200000000001</v>
      </c>
      <c r="K12" s="20">
        <f t="shared" si="3"/>
        <v>2.1599999999999984</v>
      </c>
    </row>
    <row r="13" spans="1:11" ht="12.75">
      <c r="A13" s="19">
        <v>6</v>
      </c>
      <c r="B13" s="4" t="s">
        <v>5</v>
      </c>
      <c r="C13" s="42">
        <v>157338</v>
      </c>
      <c r="D13" s="40">
        <v>25601.31</v>
      </c>
      <c r="E13" s="10">
        <f t="shared" si="0"/>
        <v>16.27</v>
      </c>
      <c r="F13" s="42">
        <v>156402</v>
      </c>
      <c r="G13" s="40">
        <v>30046.92</v>
      </c>
      <c r="H13" s="10">
        <f t="shared" si="1"/>
        <v>19.21</v>
      </c>
      <c r="I13" s="3">
        <f t="shared" si="2"/>
        <v>-936</v>
      </c>
      <c r="J13" s="36">
        <f t="shared" si="3"/>
        <v>4445.609999999997</v>
      </c>
      <c r="K13" s="20">
        <f t="shared" si="3"/>
        <v>2.9400000000000013</v>
      </c>
    </row>
    <row r="14" spans="1:11" ht="12.75">
      <c r="A14" s="19">
        <v>7</v>
      </c>
      <c r="B14" s="4" t="s">
        <v>6</v>
      </c>
      <c r="C14" s="42">
        <v>822714</v>
      </c>
      <c r="D14" s="40">
        <v>141777.22</v>
      </c>
      <c r="E14" s="10">
        <f t="shared" si="0"/>
        <v>17.23</v>
      </c>
      <c r="F14" s="42">
        <v>927019</v>
      </c>
      <c r="G14" s="40">
        <v>170420.91</v>
      </c>
      <c r="H14" s="10">
        <f t="shared" si="1"/>
        <v>18.38</v>
      </c>
      <c r="I14" s="3">
        <f t="shared" si="2"/>
        <v>104305</v>
      </c>
      <c r="J14" s="36">
        <f t="shared" si="3"/>
        <v>28643.690000000002</v>
      </c>
      <c r="K14" s="20">
        <f t="shared" si="3"/>
        <v>1.1499999999999986</v>
      </c>
    </row>
    <row r="15" spans="1:11" ht="12.75">
      <c r="A15" s="21">
        <v>8</v>
      </c>
      <c r="B15" s="7" t="s">
        <v>7</v>
      </c>
      <c r="C15" s="42">
        <v>388461</v>
      </c>
      <c r="D15" s="40">
        <v>45560.63</v>
      </c>
      <c r="E15" s="13">
        <f t="shared" si="0"/>
        <v>11.73</v>
      </c>
      <c r="F15" s="42">
        <v>691844</v>
      </c>
      <c r="G15" s="40">
        <v>87506.61</v>
      </c>
      <c r="H15" s="13">
        <f t="shared" si="1"/>
        <v>12.65</v>
      </c>
      <c r="I15" s="14">
        <f t="shared" si="2"/>
        <v>303383</v>
      </c>
      <c r="J15" s="37">
        <f t="shared" si="3"/>
        <v>41945.98</v>
      </c>
      <c r="K15" s="20">
        <f t="shared" si="3"/>
        <v>0.9199999999999999</v>
      </c>
    </row>
    <row r="16" spans="1:11" ht="12.75">
      <c r="A16" s="21">
        <v>9</v>
      </c>
      <c r="B16" s="7" t="s">
        <v>8</v>
      </c>
      <c r="C16" s="42">
        <v>61925</v>
      </c>
      <c r="D16" s="40">
        <v>8542.87</v>
      </c>
      <c r="E16" s="13">
        <f t="shared" si="0"/>
        <v>13.8</v>
      </c>
      <c r="F16" s="42">
        <v>59308</v>
      </c>
      <c r="G16" s="40">
        <v>9351.69</v>
      </c>
      <c r="H16" s="13">
        <f t="shared" si="1"/>
        <v>15.77</v>
      </c>
      <c r="I16" s="14">
        <f t="shared" si="2"/>
        <v>-2617</v>
      </c>
      <c r="J16" s="37">
        <f t="shared" si="3"/>
        <v>808.8199999999997</v>
      </c>
      <c r="K16" s="20">
        <f t="shared" si="3"/>
        <v>1.9699999999999989</v>
      </c>
    </row>
    <row r="17" spans="1:11" ht="12.75">
      <c r="A17" s="19">
        <v>10</v>
      </c>
      <c r="B17" s="4" t="s">
        <v>9</v>
      </c>
      <c r="C17" s="42">
        <v>132116</v>
      </c>
      <c r="D17" s="40">
        <v>32779.15</v>
      </c>
      <c r="E17" s="10">
        <f t="shared" si="0"/>
        <v>24.81</v>
      </c>
      <c r="F17" s="42">
        <v>127382</v>
      </c>
      <c r="G17" s="40">
        <v>41720.88</v>
      </c>
      <c r="H17" s="10">
        <f t="shared" si="1"/>
        <v>32.75</v>
      </c>
      <c r="I17" s="3">
        <f>ROUND(F17-C17,0)</f>
        <v>-4734</v>
      </c>
      <c r="J17" s="36">
        <f t="shared" si="3"/>
        <v>8941.729999999996</v>
      </c>
      <c r="K17" s="20">
        <f t="shared" si="3"/>
        <v>7.940000000000001</v>
      </c>
    </row>
    <row r="18" spans="1:11" ht="12.75">
      <c r="A18" s="19">
        <v>11</v>
      </c>
      <c r="B18" s="4" t="s">
        <v>10</v>
      </c>
      <c r="C18" s="42">
        <v>77532</v>
      </c>
      <c r="D18" s="40">
        <v>12274.09</v>
      </c>
      <c r="E18" s="10">
        <f t="shared" si="0"/>
        <v>15.83</v>
      </c>
      <c r="F18" s="42">
        <v>93501</v>
      </c>
      <c r="G18" s="40">
        <v>14399.69</v>
      </c>
      <c r="H18" s="10">
        <f t="shared" si="1"/>
        <v>15.4</v>
      </c>
      <c r="I18" s="3">
        <f t="shared" si="2"/>
        <v>15969</v>
      </c>
      <c r="J18" s="36">
        <f t="shared" si="3"/>
        <v>2125.6000000000004</v>
      </c>
      <c r="K18" s="20">
        <f t="shared" si="3"/>
        <v>-0.4299999999999997</v>
      </c>
    </row>
    <row r="19" spans="1:11" ht="12.75">
      <c r="A19" s="19">
        <v>12</v>
      </c>
      <c r="B19" s="4" t="s">
        <v>11</v>
      </c>
      <c r="C19" s="42">
        <v>411667</v>
      </c>
      <c r="D19" s="40">
        <v>72570.28</v>
      </c>
      <c r="E19" s="10">
        <f t="shared" si="0"/>
        <v>17.63</v>
      </c>
      <c r="F19" s="42">
        <v>394079</v>
      </c>
      <c r="G19" s="40">
        <v>70666.44</v>
      </c>
      <c r="H19" s="10">
        <f t="shared" si="1"/>
        <v>17.93</v>
      </c>
      <c r="I19" s="3">
        <f t="shared" si="2"/>
        <v>-17588</v>
      </c>
      <c r="J19" s="36">
        <f t="shared" si="3"/>
        <v>-1903.8399999999965</v>
      </c>
      <c r="K19" s="20">
        <f t="shared" si="3"/>
        <v>0.3000000000000007</v>
      </c>
    </row>
    <row r="20" spans="1:11" ht="12.75">
      <c r="A20" s="21">
        <v>13</v>
      </c>
      <c r="B20" s="7" t="s">
        <v>12</v>
      </c>
      <c r="C20" s="42">
        <v>89741</v>
      </c>
      <c r="D20" s="40">
        <v>13477.38</v>
      </c>
      <c r="E20" s="13">
        <f t="shared" si="0"/>
        <v>15.02</v>
      </c>
      <c r="F20" s="42">
        <v>89967</v>
      </c>
      <c r="G20" s="40">
        <v>16548.21</v>
      </c>
      <c r="H20" s="13">
        <f t="shared" si="1"/>
        <v>18.39</v>
      </c>
      <c r="I20" s="14">
        <f t="shared" si="2"/>
        <v>226</v>
      </c>
      <c r="J20" s="37">
        <f t="shared" si="3"/>
        <v>3070.83</v>
      </c>
      <c r="K20" s="20">
        <f t="shared" si="3"/>
        <v>3.370000000000001</v>
      </c>
    </row>
    <row r="21" spans="1:11" ht="12.75">
      <c r="A21" s="19">
        <v>14</v>
      </c>
      <c r="B21" s="4" t="s">
        <v>13</v>
      </c>
      <c r="C21" s="42">
        <v>460164</v>
      </c>
      <c r="D21" s="40">
        <v>63051.83</v>
      </c>
      <c r="E21" s="10">
        <f t="shared" si="0"/>
        <v>13.7</v>
      </c>
      <c r="F21" s="42">
        <v>505648</v>
      </c>
      <c r="G21" s="40">
        <v>72163.85</v>
      </c>
      <c r="H21" s="10">
        <f t="shared" si="1"/>
        <v>14.27</v>
      </c>
      <c r="I21" s="3">
        <f t="shared" si="2"/>
        <v>45484</v>
      </c>
      <c r="J21" s="36">
        <f t="shared" si="3"/>
        <v>9112.020000000004</v>
      </c>
      <c r="K21" s="20">
        <f t="shared" si="3"/>
        <v>0.5700000000000003</v>
      </c>
    </row>
    <row r="22" spans="1:11" ht="12.75">
      <c r="A22" s="19">
        <v>15</v>
      </c>
      <c r="B22" s="4" t="s">
        <v>14</v>
      </c>
      <c r="C22" s="42">
        <v>103828</v>
      </c>
      <c r="D22" s="40">
        <v>16533.39</v>
      </c>
      <c r="E22" s="10">
        <f t="shared" si="0"/>
        <v>15.92</v>
      </c>
      <c r="F22" s="42">
        <v>104212</v>
      </c>
      <c r="G22" s="40">
        <v>20105.23</v>
      </c>
      <c r="H22" s="10">
        <f t="shared" si="1"/>
        <v>19.29</v>
      </c>
      <c r="I22" s="3">
        <f t="shared" si="2"/>
        <v>384</v>
      </c>
      <c r="J22" s="36">
        <f t="shared" si="3"/>
        <v>3571.84</v>
      </c>
      <c r="K22" s="20">
        <f t="shared" si="3"/>
        <v>3.369999999999999</v>
      </c>
    </row>
    <row r="23" spans="1:11" ht="12.75">
      <c r="A23" s="19">
        <v>16</v>
      </c>
      <c r="B23" s="4" t="s">
        <v>15</v>
      </c>
      <c r="C23" s="42">
        <v>223233</v>
      </c>
      <c r="D23" s="40">
        <v>36726.04</v>
      </c>
      <c r="E23" s="10">
        <f t="shared" si="0"/>
        <v>16.45</v>
      </c>
      <c r="F23" s="42">
        <v>241386</v>
      </c>
      <c r="G23" s="40">
        <v>40354.78</v>
      </c>
      <c r="H23" s="10">
        <f t="shared" si="1"/>
        <v>16.72</v>
      </c>
      <c r="I23" s="3">
        <f t="shared" si="2"/>
        <v>18153</v>
      </c>
      <c r="J23" s="36">
        <f t="shared" si="3"/>
        <v>3628.739999999998</v>
      </c>
      <c r="K23" s="20">
        <f t="shared" si="3"/>
        <v>0.2699999999999996</v>
      </c>
    </row>
    <row r="24" spans="1:11" ht="12.75">
      <c r="A24" s="21">
        <v>17</v>
      </c>
      <c r="B24" s="7" t="s">
        <v>16</v>
      </c>
      <c r="C24" s="42">
        <v>109913</v>
      </c>
      <c r="D24" s="40">
        <v>18007.95</v>
      </c>
      <c r="E24" s="13">
        <f t="shared" si="0"/>
        <v>16.38</v>
      </c>
      <c r="F24" s="42">
        <v>117832</v>
      </c>
      <c r="G24" s="40">
        <v>20263.08</v>
      </c>
      <c r="H24" s="13">
        <f t="shared" si="1"/>
        <v>17.2</v>
      </c>
      <c r="I24" s="14">
        <f t="shared" si="2"/>
        <v>7919</v>
      </c>
      <c r="J24" s="37">
        <f t="shared" si="3"/>
        <v>2255.130000000001</v>
      </c>
      <c r="K24" s="20">
        <f t="shared" si="3"/>
        <v>0.8200000000000003</v>
      </c>
    </row>
    <row r="25" spans="1:11" ht="12.75">
      <c r="A25" s="21">
        <v>18</v>
      </c>
      <c r="B25" s="7" t="s">
        <v>17</v>
      </c>
      <c r="C25" s="42">
        <v>129069</v>
      </c>
      <c r="D25" s="40">
        <v>17792.55</v>
      </c>
      <c r="E25" s="13">
        <f t="shared" si="0"/>
        <v>13.79</v>
      </c>
      <c r="F25" s="42">
        <v>139454</v>
      </c>
      <c r="G25" s="40">
        <v>24556.42</v>
      </c>
      <c r="H25" s="13">
        <f t="shared" si="1"/>
        <v>17.61</v>
      </c>
      <c r="I25" s="14">
        <f t="shared" si="2"/>
        <v>10385</v>
      </c>
      <c r="J25" s="37">
        <f t="shared" si="3"/>
        <v>6763.869999999999</v>
      </c>
      <c r="K25" s="20">
        <f t="shared" si="3"/>
        <v>3.8200000000000003</v>
      </c>
    </row>
    <row r="26" spans="1:11" ht="12.75">
      <c r="A26" s="21">
        <v>19</v>
      </c>
      <c r="B26" s="7" t="s">
        <v>18</v>
      </c>
      <c r="C26" s="42">
        <v>80944</v>
      </c>
      <c r="D26" s="40">
        <v>11280.93</v>
      </c>
      <c r="E26" s="13">
        <f t="shared" si="0"/>
        <v>13.94</v>
      </c>
      <c r="F26" s="42">
        <v>76684</v>
      </c>
      <c r="G26" s="40">
        <v>12896.71</v>
      </c>
      <c r="H26" s="13">
        <f t="shared" si="1"/>
        <v>16.82</v>
      </c>
      <c r="I26" s="14">
        <f t="shared" si="2"/>
        <v>-4260</v>
      </c>
      <c r="J26" s="37">
        <f t="shared" si="3"/>
        <v>1615.7799999999988</v>
      </c>
      <c r="K26" s="20">
        <f t="shared" si="3"/>
        <v>2.880000000000001</v>
      </c>
    </row>
    <row r="27" spans="1:11" ht="12.75">
      <c r="A27" s="19">
        <v>20</v>
      </c>
      <c r="B27" s="4" t="s">
        <v>19</v>
      </c>
      <c r="C27" s="42">
        <v>105715</v>
      </c>
      <c r="D27" s="40">
        <v>16953.33</v>
      </c>
      <c r="E27" s="10">
        <f t="shared" si="0"/>
        <v>16.04</v>
      </c>
      <c r="F27" s="42">
        <v>122086</v>
      </c>
      <c r="G27" s="40">
        <v>18589.77</v>
      </c>
      <c r="H27" s="10">
        <f t="shared" si="1"/>
        <v>15.23</v>
      </c>
      <c r="I27" s="3">
        <f t="shared" si="2"/>
        <v>16371</v>
      </c>
      <c r="J27" s="36">
        <f t="shared" si="3"/>
        <v>1636.4399999999987</v>
      </c>
      <c r="K27" s="20">
        <f t="shared" si="3"/>
        <v>-0.8099999999999987</v>
      </c>
    </row>
    <row r="28" spans="1:11" ht="12.75">
      <c r="A28" s="19">
        <v>21</v>
      </c>
      <c r="B28" s="4" t="s">
        <v>20</v>
      </c>
      <c r="C28" s="42">
        <v>166417</v>
      </c>
      <c r="D28" s="40">
        <v>34147.47</v>
      </c>
      <c r="E28" s="10">
        <f t="shared" si="0"/>
        <v>20.52</v>
      </c>
      <c r="F28" s="42">
        <v>166957</v>
      </c>
      <c r="G28" s="40">
        <v>35319.75</v>
      </c>
      <c r="H28" s="10">
        <f t="shared" si="1"/>
        <v>21.15</v>
      </c>
      <c r="I28" s="3">
        <f t="shared" si="2"/>
        <v>540</v>
      </c>
      <c r="J28" s="36">
        <f t="shared" si="3"/>
        <v>1172.2799999999988</v>
      </c>
      <c r="K28" s="20">
        <f t="shared" si="3"/>
        <v>0.629999999999999</v>
      </c>
    </row>
    <row r="29" spans="1:11" ht="12.75">
      <c r="A29" s="21">
        <v>22</v>
      </c>
      <c r="B29" s="7" t="s">
        <v>21</v>
      </c>
      <c r="C29" s="42">
        <v>51812</v>
      </c>
      <c r="D29" s="40">
        <v>8410.13</v>
      </c>
      <c r="E29" s="13">
        <f t="shared" si="0"/>
        <v>16.23</v>
      </c>
      <c r="F29" s="42">
        <v>44191</v>
      </c>
      <c r="G29" s="40">
        <v>8196.85</v>
      </c>
      <c r="H29" s="13">
        <f t="shared" si="1"/>
        <v>18.55</v>
      </c>
      <c r="I29" s="14">
        <f t="shared" si="2"/>
        <v>-7621</v>
      </c>
      <c r="J29" s="37">
        <f t="shared" si="3"/>
        <v>-213.27999999999884</v>
      </c>
      <c r="K29" s="20">
        <f t="shared" si="3"/>
        <v>2.3200000000000003</v>
      </c>
    </row>
    <row r="30" spans="1:11" ht="12.75">
      <c r="A30" s="21">
        <v>23</v>
      </c>
      <c r="B30" s="7" t="s">
        <v>22</v>
      </c>
      <c r="C30" s="42">
        <v>233837</v>
      </c>
      <c r="D30" s="40">
        <v>42164.55</v>
      </c>
      <c r="E30" s="13">
        <f t="shared" si="0"/>
        <v>18.03</v>
      </c>
      <c r="F30" s="42">
        <v>230181</v>
      </c>
      <c r="G30" s="40">
        <v>46657.53</v>
      </c>
      <c r="H30" s="13">
        <f t="shared" si="1"/>
        <v>20.27</v>
      </c>
      <c r="I30" s="14">
        <f t="shared" si="2"/>
        <v>-3656</v>
      </c>
      <c r="J30" s="37">
        <f t="shared" si="3"/>
        <v>4492.979999999996</v>
      </c>
      <c r="K30" s="20">
        <f t="shared" si="3"/>
        <v>2.2399999999999984</v>
      </c>
    </row>
    <row r="31" spans="1:11" ht="12.75">
      <c r="A31" s="19">
        <v>24</v>
      </c>
      <c r="B31" s="4" t="s">
        <v>23</v>
      </c>
      <c r="C31" s="42">
        <v>480230</v>
      </c>
      <c r="D31" s="40">
        <v>89712.07</v>
      </c>
      <c r="E31" s="10">
        <f t="shared" si="0"/>
        <v>18.68</v>
      </c>
      <c r="F31" s="42">
        <v>487966</v>
      </c>
      <c r="G31" s="40">
        <v>95221.7</v>
      </c>
      <c r="H31" s="10">
        <f t="shared" si="1"/>
        <v>19.51</v>
      </c>
      <c r="I31" s="3">
        <f t="shared" si="2"/>
        <v>7736</v>
      </c>
      <c r="J31" s="36">
        <f t="shared" si="3"/>
        <v>5509.62999999999</v>
      </c>
      <c r="K31" s="20">
        <f t="shared" si="3"/>
        <v>0.8300000000000018</v>
      </c>
    </row>
    <row r="32" spans="1:11" ht="12.75">
      <c r="A32" s="21">
        <v>25</v>
      </c>
      <c r="B32" s="7" t="s">
        <v>24</v>
      </c>
      <c r="C32" s="42">
        <v>63678</v>
      </c>
      <c r="D32" s="40">
        <v>10342.3</v>
      </c>
      <c r="E32" s="13">
        <f t="shared" si="0"/>
        <v>16.24</v>
      </c>
      <c r="F32" s="42">
        <v>77334</v>
      </c>
      <c r="G32" s="40">
        <v>12675.98</v>
      </c>
      <c r="H32" s="13">
        <f t="shared" si="1"/>
        <v>16.39</v>
      </c>
      <c r="I32" s="14">
        <f t="shared" si="2"/>
        <v>13656</v>
      </c>
      <c r="J32" s="37">
        <f t="shared" si="3"/>
        <v>2333.6800000000003</v>
      </c>
      <c r="K32" s="20">
        <f t="shared" si="3"/>
        <v>0.15000000000000213</v>
      </c>
    </row>
    <row r="33" spans="1:11" ht="12.75">
      <c r="A33" s="19">
        <v>26</v>
      </c>
      <c r="B33" s="4" t="s">
        <v>25</v>
      </c>
      <c r="C33" s="42">
        <v>172881</v>
      </c>
      <c r="D33" s="40">
        <v>33645.19</v>
      </c>
      <c r="E33" s="10">
        <f t="shared" si="0"/>
        <v>19.46</v>
      </c>
      <c r="F33" s="42">
        <v>196169</v>
      </c>
      <c r="G33" s="40">
        <v>31402.73</v>
      </c>
      <c r="H33" s="10">
        <f t="shared" si="1"/>
        <v>16.01</v>
      </c>
      <c r="I33" s="3">
        <f t="shared" si="2"/>
        <v>23288</v>
      </c>
      <c r="J33" s="36">
        <f t="shared" si="3"/>
        <v>-2242.4600000000028</v>
      </c>
      <c r="K33" s="20">
        <f t="shared" si="3"/>
        <v>-3.4499999999999993</v>
      </c>
    </row>
    <row r="34" spans="1:11" ht="12.75">
      <c r="A34" s="19">
        <v>27</v>
      </c>
      <c r="B34" s="4" t="s">
        <v>26</v>
      </c>
      <c r="C34" s="42">
        <v>100212</v>
      </c>
      <c r="D34" s="40">
        <v>19869.52</v>
      </c>
      <c r="E34" s="10">
        <f t="shared" si="0"/>
        <v>19.83</v>
      </c>
      <c r="F34" s="42">
        <v>113283</v>
      </c>
      <c r="G34" s="40">
        <v>23468.68</v>
      </c>
      <c r="H34" s="10">
        <f t="shared" si="1"/>
        <v>20.72</v>
      </c>
      <c r="I34" s="3">
        <f t="shared" si="2"/>
        <v>13071</v>
      </c>
      <c r="J34" s="36">
        <f t="shared" si="3"/>
        <v>3599.16</v>
      </c>
      <c r="K34" s="20">
        <f t="shared" si="3"/>
        <v>0.8900000000000006</v>
      </c>
    </row>
    <row r="35" spans="1:11" ht="12.75">
      <c r="A35" s="19">
        <v>28</v>
      </c>
      <c r="B35" s="4" t="s">
        <v>27</v>
      </c>
      <c r="C35" s="42">
        <v>125205</v>
      </c>
      <c r="D35" s="40">
        <v>22376.17</v>
      </c>
      <c r="E35" s="10">
        <f t="shared" si="0"/>
        <v>17.87</v>
      </c>
      <c r="F35" s="42">
        <v>129368</v>
      </c>
      <c r="G35" s="40">
        <v>24064.3</v>
      </c>
      <c r="H35" s="10">
        <f t="shared" si="1"/>
        <v>18.6</v>
      </c>
      <c r="I35" s="3">
        <f t="shared" si="2"/>
        <v>4163</v>
      </c>
      <c r="J35" s="36">
        <f t="shared" si="3"/>
        <v>1688.130000000001</v>
      </c>
      <c r="K35" s="20">
        <f t="shared" si="3"/>
        <v>0.7300000000000004</v>
      </c>
    </row>
    <row r="36" spans="1:11" ht="12.75">
      <c r="A36" s="21">
        <v>29</v>
      </c>
      <c r="B36" s="7" t="s">
        <v>28</v>
      </c>
      <c r="C36" s="42">
        <v>275942</v>
      </c>
      <c r="D36" s="40">
        <v>34686.94</v>
      </c>
      <c r="E36" s="13">
        <f t="shared" si="0"/>
        <v>12.57</v>
      </c>
      <c r="F36" s="42">
        <v>303732</v>
      </c>
      <c r="G36" s="40">
        <v>48454.71</v>
      </c>
      <c r="H36" s="13">
        <f t="shared" si="1"/>
        <v>15.95</v>
      </c>
      <c r="I36" s="14">
        <f t="shared" si="2"/>
        <v>27790</v>
      </c>
      <c r="J36" s="37">
        <f t="shared" si="3"/>
        <v>13767.769999999997</v>
      </c>
      <c r="K36" s="20">
        <f t="shared" si="3"/>
        <v>3.379999999999999</v>
      </c>
    </row>
    <row r="37" spans="1:11" ht="12.75">
      <c r="A37" s="21">
        <v>30</v>
      </c>
      <c r="B37" s="7" t="s">
        <v>29</v>
      </c>
      <c r="C37" s="42">
        <v>468065</v>
      </c>
      <c r="D37" s="40">
        <v>55721.38</v>
      </c>
      <c r="E37" s="13">
        <f>ROUND(D37*100/C37,2)</f>
        <v>11.9</v>
      </c>
      <c r="F37" s="42">
        <v>495977</v>
      </c>
      <c r="G37" s="40">
        <v>65438.56</v>
      </c>
      <c r="H37" s="13">
        <f t="shared" si="1"/>
        <v>13.19</v>
      </c>
      <c r="I37" s="14">
        <f>ROUND(F37-C37,0)</f>
        <v>27912</v>
      </c>
      <c r="J37" s="37">
        <f t="shared" si="3"/>
        <v>9717.18</v>
      </c>
      <c r="K37" s="20">
        <f t="shared" si="3"/>
        <v>1.2899999999999991</v>
      </c>
    </row>
    <row r="38" spans="1:11" ht="12.75">
      <c r="A38" s="21">
        <v>31</v>
      </c>
      <c r="B38" s="7" t="s">
        <v>30</v>
      </c>
      <c r="C38" s="42">
        <v>581167</v>
      </c>
      <c r="D38" s="40">
        <v>87291.22</v>
      </c>
      <c r="E38" s="13">
        <f>ROUND(D38*100/C38,2)</f>
        <v>15.02</v>
      </c>
      <c r="F38" s="42">
        <v>558066</v>
      </c>
      <c r="G38" s="40">
        <v>88572.02</v>
      </c>
      <c r="H38" s="13">
        <f t="shared" si="1"/>
        <v>15.87</v>
      </c>
      <c r="I38" s="14">
        <f>ROUND(F38-C38,0)</f>
        <v>-23101</v>
      </c>
      <c r="J38" s="37">
        <f t="shared" si="3"/>
        <v>1280.800000000003</v>
      </c>
      <c r="K38" s="20">
        <f t="shared" si="3"/>
        <v>0.8499999999999996</v>
      </c>
    </row>
    <row r="39" spans="1:11" ht="12.75">
      <c r="A39" s="21">
        <v>32</v>
      </c>
      <c r="B39" s="7" t="s">
        <v>31</v>
      </c>
      <c r="C39" s="42">
        <v>332686</v>
      </c>
      <c r="D39" s="40">
        <v>48138.55</v>
      </c>
      <c r="E39" s="13">
        <f t="shared" si="0"/>
        <v>14.47</v>
      </c>
      <c r="F39" s="42">
        <v>361594</v>
      </c>
      <c r="G39" s="40">
        <v>54624.2</v>
      </c>
      <c r="H39" s="13">
        <f t="shared" si="1"/>
        <v>15.11</v>
      </c>
      <c r="I39" s="14">
        <f t="shared" si="2"/>
        <v>28908</v>
      </c>
      <c r="J39" s="37">
        <f t="shared" si="3"/>
        <v>6485.649999999994</v>
      </c>
      <c r="K39" s="20">
        <f t="shared" si="3"/>
        <v>0.6399999999999988</v>
      </c>
    </row>
    <row r="40" spans="1:11" ht="13.5" thickBot="1">
      <c r="A40" s="21">
        <v>33</v>
      </c>
      <c r="B40" s="8" t="s">
        <v>32</v>
      </c>
      <c r="C40" s="43">
        <v>219718</v>
      </c>
      <c r="D40" s="40">
        <v>29988.18</v>
      </c>
      <c r="E40" s="15">
        <f t="shared" si="0"/>
        <v>13.65</v>
      </c>
      <c r="F40" s="43">
        <v>208026</v>
      </c>
      <c r="G40" s="40">
        <v>32051.57</v>
      </c>
      <c r="H40" s="15">
        <f t="shared" si="1"/>
        <v>15.41</v>
      </c>
      <c r="I40" s="16">
        <f t="shared" si="2"/>
        <v>-11692</v>
      </c>
      <c r="J40" s="38">
        <f t="shared" si="3"/>
        <v>2063.3899999999994</v>
      </c>
      <c r="K40" s="22">
        <f t="shared" si="3"/>
        <v>1.7599999999999998</v>
      </c>
    </row>
    <row r="41" spans="1:11" ht="16.5" thickBot="1">
      <c r="A41" s="23"/>
      <c r="B41" s="9" t="s">
        <v>33</v>
      </c>
      <c r="C41" s="44">
        <f>SUM(C8:C40)</f>
        <v>22076270</v>
      </c>
      <c r="D41" s="44">
        <f>SUM(D8:D40)</f>
        <v>3377194.7199999997</v>
      </c>
      <c r="E41" s="12">
        <f t="shared" si="0"/>
        <v>15.3</v>
      </c>
      <c r="F41" s="44">
        <f>SUM(F8:F40)</f>
        <v>22583395</v>
      </c>
      <c r="G41" s="44">
        <f>SUM(G8:G40)</f>
        <v>3524100.539999999</v>
      </c>
      <c r="H41" s="12">
        <f t="shared" si="1"/>
        <v>15.6</v>
      </c>
      <c r="I41" s="12">
        <f t="shared" si="2"/>
        <v>507125</v>
      </c>
      <c r="J41" s="39">
        <f>G41-D41</f>
        <v>146905.81999999937</v>
      </c>
      <c r="K41" s="12">
        <f t="shared" si="3"/>
        <v>0.29999999999999893</v>
      </c>
    </row>
  </sheetData>
  <sheetProtection/>
  <mergeCells count="7">
    <mergeCell ref="A2:I3"/>
    <mergeCell ref="J4:K4"/>
    <mergeCell ref="A5:A6"/>
    <mergeCell ref="B5:B6"/>
    <mergeCell ref="C5:E5"/>
    <mergeCell ref="F5:H5"/>
    <mergeCell ref="I5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dov</dc:creator>
  <cp:keywords/>
  <dc:description/>
  <cp:lastModifiedBy>Диесперова</cp:lastModifiedBy>
  <cp:lastPrinted>2015-06-09T09:30:10Z</cp:lastPrinted>
  <dcterms:created xsi:type="dcterms:W3CDTF">2005-05-17T11:24:02Z</dcterms:created>
  <dcterms:modified xsi:type="dcterms:W3CDTF">2015-06-09T11:36:14Z</dcterms:modified>
  <cp:category/>
  <cp:version/>
  <cp:contentType/>
  <cp:contentStatus/>
</cp:coreProperties>
</file>