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535" tabRatio="598" activeTab="0"/>
  </bookViews>
  <sheets>
    <sheet name="Динамика поступлений 01.09.2017" sheetId="1" r:id="rId1"/>
    <sheet name="удельный вес 01.09.2017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<sst xmlns="http://schemas.openxmlformats.org/spreadsheetml/2006/main" count="98" uniqueCount="55">
  <si>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</si>
  <si>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</si>
  <si>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</si>
  <si>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</si>
  <si>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</si>
  <si>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</si>
  <si>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</si>
  <si>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</si>
  <si>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</si>
  <si>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</si>
  <si>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</si>
  <si>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</si>
  <si>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</si>
  <si>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</si>
  <si>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</si>
  <si>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</si>
  <si>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</si>
  <si>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</si>
  <si>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</si>
  <si>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</si>
  <si>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</si>
  <si>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</si>
  <si>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</si>
  <si>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</si>
  <si>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</si>
  <si>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</si>
  <si>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</si>
  <si>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</si>
  <si>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</si>
  <si>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</si>
  <si>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</si>
  <si>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</si>
  <si>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</si>
  <si>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</si>
  <si>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</si>
  <si>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</si>
  <si>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</si>
  <si>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Поступило налога на доходы физических лиц (контингент)</t>
  </si>
  <si>
    <t xml:space="preserve">ФОТ </t>
  </si>
  <si>
    <t>НДФЛ (контингент)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</si>
  <si>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</si>
  <si>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</si>
  <si>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</si>
  <si>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</si>
  <si>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01.09.2016</t>
  </si>
  <si>
    <t>по состоянию на 01.09.2017</t>
  </si>
  <si>
    <t>По состоянию на 01.09.2016</t>
  </si>
  <si>
    <t>По состоянию на 01.09.2017</t>
  </si>
  <si>
    <t xml:space="preserve">Доля налога в ФОТ, % </t>
  </si>
  <si>
    <t xml:space="preserve">Сравнительный анализ динамики удельного веса  поступлений  налога на доходы физических лиц (контингент) в фонде оплаты труда (ФОТ)  по состоянию на  01.09.2017 </t>
  </si>
  <si>
    <t>по состоянию на 01.09.2016 (по приказу 65Н)</t>
  </si>
  <si>
    <t>по состоянию на 01.09.2017 (по приказу 65Н)</t>
  </si>
  <si>
    <t>Сравнительный анализ динамики поступления налога на доходы физических лиц (контингент) и фонда оплаты труда (ФОТ) по состоянию на 01.09.2017</t>
  </si>
  <si>
    <t>Темп роста, %</t>
  </si>
  <si>
    <t>Темп  роста, 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</si>
</sst>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  <numFmt numFmtId="175" formatCode="_-* #,##0.0_р_._-;\-* #,##0.0_р_._-;_-* &quot;-&quot;??_р_._-;_-@_-"/>
    <numFmt numFmtId="176" formatCode="_-* #,##0_р_._-;\-* #,##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3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5" borderId="16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9" xfId="0" applyFont="1" applyFill="1" applyBorder="1" applyAlignment="1">
      <alignment/>
    </xf>
    <xf numFmtId="0" fontId="5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2" fontId="2" fillId="34" borderId="15" xfId="0" applyNumberFormat="1" applyFont="1" applyFill="1" applyBorder="1" applyAlignment="1">
      <alignment horizontal="right"/>
    </xf>
    <xf numFmtId="2" fontId="2" fillId="34" borderId="14" xfId="0" applyNumberFormat="1" applyFont="1" applyFill="1" applyBorder="1" applyAlignment="1">
      <alignment horizontal="right"/>
    </xf>
    <xf numFmtId="2" fontId="2" fillId="34" borderId="19" xfId="0" applyNumberFormat="1" applyFont="1" applyFill="1" applyBorder="1" applyAlignment="1">
      <alignment horizontal="right"/>
    </xf>
    <xf numFmtId="2" fontId="2" fillId="34" borderId="11" xfId="0" applyNumberFormat="1" applyFont="1" applyFill="1" applyBorder="1" applyAlignment="1">
      <alignment horizontal="right"/>
    </xf>
    <xf numFmtId="2" fontId="2" fillId="34" borderId="33" xfId="0" applyNumberFormat="1" applyFont="1" applyFill="1" applyBorder="1" applyAlignment="1">
      <alignment horizontal="right"/>
    </xf>
    <xf numFmtId="2" fontId="2" fillId="34" borderId="34" xfId="0" applyNumberFormat="1" applyFont="1" applyFill="1" applyBorder="1" applyAlignment="1">
      <alignment horizontal="right"/>
    </xf>
    <xf numFmtId="2" fontId="2" fillId="34" borderId="35" xfId="0" applyNumberFormat="1" applyFont="1" applyFill="1" applyBorder="1" applyAlignment="1">
      <alignment horizontal="right"/>
    </xf>
    <xf numFmtId="176" fontId="5" fillId="33" borderId="14" xfId="61" applyNumberFormat="1" applyFont="1" applyFill="1" applyBorder="1" applyAlignment="1">
      <alignment horizontal="right" vertical="top" shrinkToFit="1"/>
    </xf>
    <xf numFmtId="176" fontId="5" fillId="0" borderId="15" xfId="61" applyNumberFormat="1" applyFont="1" applyBorder="1" applyAlignment="1">
      <alignment horizontal="right"/>
    </xf>
    <xf numFmtId="176" fontId="5" fillId="34" borderId="11" xfId="61" applyNumberFormat="1" applyFont="1" applyFill="1" applyBorder="1" applyAlignment="1">
      <alignment horizontal="right"/>
    </xf>
    <xf numFmtId="176" fontId="5" fillId="0" borderId="14" xfId="61" applyNumberFormat="1" applyFont="1" applyBorder="1" applyAlignment="1">
      <alignment horizontal="right"/>
    </xf>
    <xf numFmtId="176" fontId="5" fillId="0" borderId="19" xfId="61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vertical="top" shrinkToFit="1"/>
    </xf>
    <xf numFmtId="3" fontId="2" fillId="34" borderId="11" xfId="0" applyNumberFormat="1" applyFont="1" applyFill="1" applyBorder="1" applyAlignment="1">
      <alignment/>
    </xf>
    <xf numFmtId="2" fontId="5" fillId="0" borderId="15" xfId="0" applyNumberFormat="1" applyFont="1" applyBorder="1" applyAlignment="1">
      <alignment horizontal="right"/>
    </xf>
    <xf numFmtId="2" fontId="5" fillId="35" borderId="15" xfId="0" applyNumberFormat="1" applyFont="1" applyFill="1" applyBorder="1" applyAlignment="1">
      <alignment horizontal="right"/>
    </xf>
    <xf numFmtId="2" fontId="5" fillId="35" borderId="22" xfId="0" applyNumberFormat="1" applyFont="1" applyFill="1" applyBorder="1" applyAlignment="1">
      <alignment horizontal="right"/>
    </xf>
    <xf numFmtId="176" fontId="5" fillId="35" borderId="14" xfId="61" applyNumberFormat="1" applyFont="1" applyFill="1" applyBorder="1" applyAlignment="1">
      <alignment horizontal="right"/>
    </xf>
    <xf numFmtId="176" fontId="5" fillId="35" borderId="19" xfId="61" applyNumberFormat="1" applyFont="1" applyFill="1" applyBorder="1" applyAlignment="1">
      <alignment horizontal="right"/>
    </xf>
    <xf numFmtId="176" fontId="2" fillId="34" borderId="11" xfId="61" applyNumberFormat="1" applyFont="1" applyFill="1" applyBorder="1" applyAlignment="1">
      <alignment horizontal="right"/>
    </xf>
    <xf numFmtId="2" fontId="5" fillId="34" borderId="33" xfId="0" applyNumberFormat="1" applyFont="1" applyFill="1" applyBorder="1" applyAlignment="1">
      <alignment horizontal="right"/>
    </xf>
    <xf numFmtId="2" fontId="5" fillId="34" borderId="34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Q27" sqref="Q27"/>
    </sheetView>
  </sheetViews>
  <sheetFormatPr defaultColWidth="9.00390625" defaultRowHeight="12.75"/>
  <cols>
    <col min="1" max="1" width="6.625" style="0" customWidth="1"/>
    <col min="2" max="2" width="15.75390625" style="0" customWidth="1"/>
    <col min="3" max="3" width="16.75390625" style="0" customWidth="1"/>
    <col min="4" max="4" width="15.25390625" style="0" customWidth="1"/>
    <col min="5" max="5" width="12.7539062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33" t="s">
        <v>52</v>
      </c>
      <c r="B1" s="33"/>
      <c r="C1" s="33"/>
      <c r="D1" s="33"/>
      <c r="E1" s="33"/>
      <c r="F1" s="33"/>
      <c r="G1" s="33"/>
      <c r="H1" s="33"/>
      <c r="I1" s="6"/>
      <c r="J1" s="6"/>
    </row>
    <row r="2" spans="1:10" ht="17.25" customHeight="1">
      <c r="A2" s="33"/>
      <c r="B2" s="33"/>
      <c r="C2" s="33"/>
      <c r="D2" s="33"/>
      <c r="E2" s="33"/>
      <c r="F2" s="33"/>
      <c r="G2" s="33"/>
      <c r="H2" s="33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34" t="s">
        <v>35</v>
      </c>
      <c r="J4" s="35"/>
    </row>
    <row r="5" spans="1:10" ht="30" customHeight="1" thickBot="1">
      <c r="A5" s="36" t="s">
        <v>36</v>
      </c>
      <c r="B5" s="36" t="s">
        <v>42</v>
      </c>
      <c r="C5" s="38" t="s">
        <v>37</v>
      </c>
      <c r="D5" s="39"/>
      <c r="E5" s="40" t="s">
        <v>33</v>
      </c>
      <c r="F5" s="42" t="s">
        <v>53</v>
      </c>
      <c r="G5" s="38" t="s">
        <v>34</v>
      </c>
      <c r="H5" s="39"/>
      <c r="I5" s="36" t="s">
        <v>33</v>
      </c>
      <c r="J5" s="44" t="s">
        <v>54</v>
      </c>
    </row>
    <row r="6" spans="1:10" ht="48" customHeight="1" thickBot="1">
      <c r="A6" s="37"/>
      <c r="B6" s="37"/>
      <c r="C6" s="7" t="s">
        <v>50</v>
      </c>
      <c r="D6" s="7" t="s">
        <v>51</v>
      </c>
      <c r="E6" s="41"/>
      <c r="F6" s="43"/>
      <c r="G6" s="7" t="s">
        <v>44</v>
      </c>
      <c r="H6" s="7" t="s">
        <v>45</v>
      </c>
      <c r="I6" s="37"/>
      <c r="J6" s="45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0</v>
      </c>
      <c r="C8" s="63">
        <v>4129510.17</v>
      </c>
      <c r="D8" s="63">
        <v>4729974.96</v>
      </c>
      <c r="E8" s="64">
        <f aca="true" t="shared" si="0" ref="E8:E41">D8-C8</f>
        <v>600464.79</v>
      </c>
      <c r="F8" s="56">
        <f aca="true" t="shared" si="1" ref="F8:F41">ROUND(D8/C8*100,2)</f>
        <v>114.54</v>
      </c>
      <c r="G8" s="64">
        <v>26883028</v>
      </c>
      <c r="H8" s="64">
        <v>28249184</v>
      </c>
      <c r="I8" s="64">
        <f>H8-G8</f>
        <v>1366156</v>
      </c>
      <c r="J8" s="60">
        <f>ROUND(H8/G8*100,2)</f>
        <v>105.08</v>
      </c>
      <c r="N8" s="1"/>
      <c r="O8" s="5"/>
    </row>
    <row r="9" spans="1:15" ht="15.75">
      <c r="A9" s="13">
        <v>2</v>
      </c>
      <c r="B9" s="14" t="s">
        <v>41</v>
      </c>
      <c r="C9" s="63">
        <v>189964.28</v>
      </c>
      <c r="D9" s="63">
        <v>201388.11</v>
      </c>
      <c r="E9" s="64">
        <f t="shared" si="0"/>
        <v>11423.829999999987</v>
      </c>
      <c r="F9" s="57">
        <f t="shared" si="1"/>
        <v>106.01</v>
      </c>
      <c r="G9" s="66">
        <v>1242397</v>
      </c>
      <c r="H9" s="66">
        <v>1283879</v>
      </c>
      <c r="I9" s="66">
        <f aca="true" t="shared" si="2" ref="I9:I41">H9-G9</f>
        <v>41482</v>
      </c>
      <c r="J9" s="61">
        <f aca="true" t="shared" si="3" ref="J9:J41">ROUND(H9/G9*100,2)</f>
        <v>103.34</v>
      </c>
      <c r="N9" s="1"/>
      <c r="O9" s="5"/>
    </row>
    <row r="10" spans="1:15" ht="15.75">
      <c r="A10" s="13">
        <v>3</v>
      </c>
      <c r="B10" s="14" t="s">
        <v>1</v>
      </c>
      <c r="C10" s="63">
        <v>249393.05</v>
      </c>
      <c r="D10" s="63">
        <v>289735.26</v>
      </c>
      <c r="E10" s="64">
        <f t="shared" si="0"/>
        <v>40342.21000000002</v>
      </c>
      <c r="F10" s="57">
        <f t="shared" si="1"/>
        <v>116.18</v>
      </c>
      <c r="G10" s="66">
        <v>1472202</v>
      </c>
      <c r="H10" s="66">
        <v>1604718</v>
      </c>
      <c r="I10" s="66">
        <f t="shared" si="2"/>
        <v>132516</v>
      </c>
      <c r="J10" s="61">
        <f t="shared" si="3"/>
        <v>109</v>
      </c>
      <c r="N10" s="1"/>
      <c r="O10" s="5"/>
    </row>
    <row r="11" spans="1:15" ht="15.75">
      <c r="A11" s="13">
        <v>4</v>
      </c>
      <c r="B11" s="14" t="s">
        <v>2</v>
      </c>
      <c r="C11" s="63">
        <v>202141.22</v>
      </c>
      <c r="D11" s="63">
        <v>206207.87</v>
      </c>
      <c r="E11" s="64">
        <f t="shared" si="0"/>
        <v>4066.649999999994</v>
      </c>
      <c r="F11" s="57">
        <f t="shared" si="1"/>
        <v>102.01</v>
      </c>
      <c r="G11" s="66">
        <v>1243136</v>
      </c>
      <c r="H11" s="66">
        <v>1319839</v>
      </c>
      <c r="I11" s="66">
        <f t="shared" si="2"/>
        <v>76703</v>
      </c>
      <c r="J11" s="61">
        <f t="shared" si="3"/>
        <v>106.17</v>
      </c>
      <c r="N11" s="1"/>
      <c r="O11" s="5"/>
    </row>
    <row r="12" spans="1:15" ht="15.75">
      <c r="A12" s="13">
        <v>5</v>
      </c>
      <c r="B12" s="14" t="s">
        <v>3</v>
      </c>
      <c r="C12" s="63">
        <v>66267.83</v>
      </c>
      <c r="D12" s="63">
        <v>90570.46</v>
      </c>
      <c r="E12" s="64">
        <f t="shared" si="0"/>
        <v>24302.630000000005</v>
      </c>
      <c r="F12" s="57">
        <f t="shared" si="1"/>
        <v>136.67</v>
      </c>
      <c r="G12" s="66">
        <v>344480</v>
      </c>
      <c r="H12" s="66">
        <v>415463</v>
      </c>
      <c r="I12" s="66">
        <f t="shared" si="2"/>
        <v>70983</v>
      </c>
      <c r="J12" s="61">
        <f t="shared" si="3"/>
        <v>120.61</v>
      </c>
      <c r="N12" s="1"/>
      <c r="O12" s="5"/>
    </row>
    <row r="13" spans="1:15" ht="15.75">
      <c r="A13" s="13">
        <v>6</v>
      </c>
      <c r="B13" s="14" t="s">
        <v>4</v>
      </c>
      <c r="C13" s="63">
        <v>62455.52</v>
      </c>
      <c r="D13" s="63">
        <v>69088.02</v>
      </c>
      <c r="E13" s="64">
        <f t="shared" si="0"/>
        <v>6632.500000000007</v>
      </c>
      <c r="F13" s="57">
        <f t="shared" si="1"/>
        <v>110.62</v>
      </c>
      <c r="G13" s="66">
        <v>341767</v>
      </c>
      <c r="H13" s="66">
        <v>371373</v>
      </c>
      <c r="I13" s="66">
        <f t="shared" si="2"/>
        <v>29606</v>
      </c>
      <c r="J13" s="61">
        <f t="shared" si="3"/>
        <v>108.66</v>
      </c>
      <c r="N13" s="1"/>
      <c r="O13" s="5"/>
    </row>
    <row r="14" spans="1:15" ht="15.75">
      <c r="A14" s="13">
        <v>7</v>
      </c>
      <c r="B14" s="14" t="s">
        <v>5</v>
      </c>
      <c r="C14" s="63">
        <v>436651.27</v>
      </c>
      <c r="D14" s="63">
        <v>396659.49</v>
      </c>
      <c r="E14" s="64">
        <f t="shared" si="0"/>
        <v>-39991.78000000003</v>
      </c>
      <c r="F14" s="57">
        <f t="shared" si="1"/>
        <v>90.84</v>
      </c>
      <c r="G14" s="66">
        <v>2063487</v>
      </c>
      <c r="H14" s="66">
        <v>2259925</v>
      </c>
      <c r="I14" s="66">
        <f t="shared" si="2"/>
        <v>196438</v>
      </c>
      <c r="J14" s="61">
        <f t="shared" si="3"/>
        <v>109.52</v>
      </c>
      <c r="N14" s="1"/>
      <c r="O14" s="5"/>
    </row>
    <row r="15" spans="1:15" ht="15.75">
      <c r="A15" s="13">
        <v>8</v>
      </c>
      <c r="B15" s="14" t="s">
        <v>6</v>
      </c>
      <c r="C15" s="63">
        <v>215440.55</v>
      </c>
      <c r="D15" s="63">
        <v>248990.06</v>
      </c>
      <c r="E15" s="64">
        <f t="shared" si="0"/>
        <v>33549.51000000001</v>
      </c>
      <c r="F15" s="57">
        <f t="shared" si="1"/>
        <v>115.57</v>
      </c>
      <c r="G15" s="66">
        <v>1550118</v>
      </c>
      <c r="H15" s="66">
        <v>1847565</v>
      </c>
      <c r="I15" s="66">
        <f t="shared" si="2"/>
        <v>297447</v>
      </c>
      <c r="J15" s="61">
        <f t="shared" si="3"/>
        <v>119.19</v>
      </c>
      <c r="N15" s="1"/>
      <c r="O15" s="5"/>
    </row>
    <row r="16" spans="1:15" ht="15.75">
      <c r="A16" s="13">
        <v>9</v>
      </c>
      <c r="B16" s="14" t="s">
        <v>7</v>
      </c>
      <c r="C16" s="63">
        <v>17101.2</v>
      </c>
      <c r="D16" s="63">
        <v>16822.25</v>
      </c>
      <c r="E16" s="64">
        <f t="shared" si="0"/>
        <v>-278.9500000000007</v>
      </c>
      <c r="F16" s="57">
        <f t="shared" si="1"/>
        <v>98.37</v>
      </c>
      <c r="G16" s="66">
        <v>105002</v>
      </c>
      <c r="H16" s="66">
        <v>113927</v>
      </c>
      <c r="I16" s="66">
        <f t="shared" si="2"/>
        <v>8925</v>
      </c>
      <c r="J16" s="61">
        <f t="shared" si="3"/>
        <v>108.5</v>
      </c>
      <c r="N16" s="1"/>
      <c r="O16" s="5"/>
    </row>
    <row r="17" spans="1:15" ht="15.75">
      <c r="A17" s="13">
        <v>10</v>
      </c>
      <c r="B17" s="14" t="s">
        <v>8</v>
      </c>
      <c r="C17" s="63">
        <v>87009.07</v>
      </c>
      <c r="D17" s="63">
        <v>91476.67</v>
      </c>
      <c r="E17" s="64">
        <f t="shared" si="0"/>
        <v>4467.599999999991</v>
      </c>
      <c r="F17" s="57">
        <f t="shared" si="1"/>
        <v>105.13</v>
      </c>
      <c r="G17" s="66">
        <v>264554</v>
      </c>
      <c r="H17" s="66">
        <v>309906</v>
      </c>
      <c r="I17" s="66">
        <f t="shared" si="2"/>
        <v>45352</v>
      </c>
      <c r="J17" s="61">
        <f t="shared" si="3"/>
        <v>117.14</v>
      </c>
      <c r="N17" s="1"/>
      <c r="O17" s="5"/>
    </row>
    <row r="18" spans="1:15" ht="15.75">
      <c r="A18" s="13">
        <v>11</v>
      </c>
      <c r="B18" s="14" t="s">
        <v>9</v>
      </c>
      <c r="C18" s="63">
        <v>34176.76</v>
      </c>
      <c r="D18" s="63">
        <v>40847.81</v>
      </c>
      <c r="E18" s="64">
        <f t="shared" si="0"/>
        <v>6671.049999999996</v>
      </c>
      <c r="F18" s="57">
        <f t="shared" si="1"/>
        <v>119.52</v>
      </c>
      <c r="G18" s="66">
        <v>200070</v>
      </c>
      <c r="H18" s="66">
        <v>223202</v>
      </c>
      <c r="I18" s="66">
        <f t="shared" si="2"/>
        <v>23132</v>
      </c>
      <c r="J18" s="61">
        <f t="shared" si="3"/>
        <v>111.56</v>
      </c>
      <c r="N18" s="1"/>
      <c r="O18" s="5"/>
    </row>
    <row r="19" spans="1:15" ht="15.75">
      <c r="A19" s="13">
        <v>12</v>
      </c>
      <c r="B19" s="14" t="s">
        <v>10</v>
      </c>
      <c r="C19" s="63">
        <v>158127.02</v>
      </c>
      <c r="D19" s="63">
        <v>166196.38</v>
      </c>
      <c r="E19" s="64">
        <f t="shared" si="0"/>
        <v>8069.360000000015</v>
      </c>
      <c r="F19" s="57">
        <f t="shared" si="1"/>
        <v>105.1</v>
      </c>
      <c r="G19" s="66">
        <v>821811</v>
      </c>
      <c r="H19" s="66">
        <v>856326</v>
      </c>
      <c r="I19" s="66">
        <f t="shared" si="2"/>
        <v>34515</v>
      </c>
      <c r="J19" s="61">
        <f t="shared" si="3"/>
        <v>104.2</v>
      </c>
      <c r="N19" s="1"/>
      <c r="O19" s="5"/>
    </row>
    <row r="20" spans="1:15" ht="15.75">
      <c r="A20" s="13">
        <v>13</v>
      </c>
      <c r="B20" s="14" t="s">
        <v>11</v>
      </c>
      <c r="C20" s="63">
        <v>33276.98</v>
      </c>
      <c r="D20" s="63">
        <v>30594.16</v>
      </c>
      <c r="E20" s="64">
        <f t="shared" si="0"/>
        <v>-2682.8200000000033</v>
      </c>
      <c r="F20" s="57">
        <f t="shared" si="1"/>
        <v>91.94</v>
      </c>
      <c r="G20" s="66">
        <v>161414</v>
      </c>
      <c r="H20" s="66">
        <v>178075</v>
      </c>
      <c r="I20" s="66">
        <f t="shared" si="2"/>
        <v>16661</v>
      </c>
      <c r="J20" s="61">
        <f t="shared" si="3"/>
        <v>110.32</v>
      </c>
      <c r="N20" s="1"/>
      <c r="O20" s="5"/>
    </row>
    <row r="21" spans="1:15" ht="15.75">
      <c r="A21" s="13">
        <v>14</v>
      </c>
      <c r="B21" s="14" t="s">
        <v>12</v>
      </c>
      <c r="C21" s="63">
        <v>160112.48</v>
      </c>
      <c r="D21" s="63">
        <v>185685.76</v>
      </c>
      <c r="E21" s="64">
        <f t="shared" si="0"/>
        <v>25573.28</v>
      </c>
      <c r="F21" s="57">
        <f t="shared" si="1"/>
        <v>115.97</v>
      </c>
      <c r="G21" s="66">
        <v>1103325</v>
      </c>
      <c r="H21" s="66">
        <v>1218787</v>
      </c>
      <c r="I21" s="66">
        <f t="shared" si="2"/>
        <v>115462</v>
      </c>
      <c r="J21" s="61">
        <f t="shared" si="3"/>
        <v>110.46</v>
      </c>
      <c r="N21" s="1"/>
      <c r="O21" s="5"/>
    </row>
    <row r="22" spans="1:15" ht="15.75">
      <c r="A22" s="13">
        <v>15</v>
      </c>
      <c r="B22" s="14" t="s">
        <v>13</v>
      </c>
      <c r="C22" s="63">
        <v>36558.83</v>
      </c>
      <c r="D22" s="63">
        <v>36053.92</v>
      </c>
      <c r="E22" s="64">
        <f t="shared" si="0"/>
        <v>-504.9100000000035</v>
      </c>
      <c r="F22" s="57">
        <f t="shared" si="1"/>
        <v>98.62</v>
      </c>
      <c r="G22" s="66">
        <v>177716</v>
      </c>
      <c r="H22" s="66">
        <v>217426</v>
      </c>
      <c r="I22" s="66">
        <f t="shared" si="2"/>
        <v>39710</v>
      </c>
      <c r="J22" s="61">
        <f t="shared" si="3"/>
        <v>122.34</v>
      </c>
      <c r="N22" s="1"/>
      <c r="O22" s="5"/>
    </row>
    <row r="23" spans="1:15" ht="15.75">
      <c r="A23" s="13">
        <v>16</v>
      </c>
      <c r="B23" s="14" t="s">
        <v>14</v>
      </c>
      <c r="C23" s="63">
        <v>82989.15</v>
      </c>
      <c r="D23" s="63">
        <v>103195.05</v>
      </c>
      <c r="E23" s="64">
        <f t="shared" si="0"/>
        <v>20205.90000000001</v>
      </c>
      <c r="F23" s="57">
        <f t="shared" si="1"/>
        <v>124.35</v>
      </c>
      <c r="G23" s="66">
        <v>485510</v>
      </c>
      <c r="H23" s="66">
        <v>567183</v>
      </c>
      <c r="I23" s="66">
        <f t="shared" si="2"/>
        <v>81673</v>
      </c>
      <c r="J23" s="61">
        <f t="shared" si="3"/>
        <v>116.82</v>
      </c>
      <c r="N23" s="1"/>
      <c r="O23" s="5"/>
    </row>
    <row r="24" spans="1:15" ht="15.75">
      <c r="A24" s="13">
        <v>17</v>
      </c>
      <c r="B24" s="14" t="s">
        <v>15</v>
      </c>
      <c r="C24" s="63">
        <v>37327.89</v>
      </c>
      <c r="D24" s="63">
        <v>40662.59</v>
      </c>
      <c r="E24" s="64">
        <f t="shared" si="0"/>
        <v>3334.699999999997</v>
      </c>
      <c r="F24" s="57">
        <f t="shared" si="1"/>
        <v>108.93</v>
      </c>
      <c r="G24" s="66">
        <v>221231</v>
      </c>
      <c r="H24" s="66">
        <v>282474</v>
      </c>
      <c r="I24" s="66">
        <f t="shared" si="2"/>
        <v>61243</v>
      </c>
      <c r="J24" s="61">
        <f t="shared" si="3"/>
        <v>127.68</v>
      </c>
      <c r="N24" s="1"/>
      <c r="O24" s="5"/>
    </row>
    <row r="25" spans="1:15" ht="15.75">
      <c r="A25" s="13">
        <v>18</v>
      </c>
      <c r="B25" s="14" t="s">
        <v>16</v>
      </c>
      <c r="C25" s="63">
        <v>53329.52</v>
      </c>
      <c r="D25" s="63">
        <v>53017.05</v>
      </c>
      <c r="E25" s="64">
        <f t="shared" si="0"/>
        <v>-312.4699999999939</v>
      </c>
      <c r="F25" s="57">
        <f t="shared" si="1"/>
        <v>99.41</v>
      </c>
      <c r="G25" s="66">
        <v>321500</v>
      </c>
      <c r="H25" s="66">
        <v>351718</v>
      </c>
      <c r="I25" s="66">
        <f t="shared" si="2"/>
        <v>30218</v>
      </c>
      <c r="J25" s="61">
        <f t="shared" si="3"/>
        <v>109.4</v>
      </c>
      <c r="N25" s="1"/>
      <c r="O25" s="5"/>
    </row>
    <row r="26" spans="1:15" ht="15.75">
      <c r="A26" s="13">
        <v>19</v>
      </c>
      <c r="B26" s="14" t="s">
        <v>17</v>
      </c>
      <c r="C26" s="63">
        <v>25525.01</v>
      </c>
      <c r="D26" s="63">
        <v>26040.74</v>
      </c>
      <c r="E26" s="64">
        <f t="shared" si="0"/>
        <v>515.7300000000032</v>
      </c>
      <c r="F26" s="57">
        <f t="shared" si="1"/>
        <v>102.02</v>
      </c>
      <c r="G26" s="66">
        <v>160584</v>
      </c>
      <c r="H26" s="66">
        <v>165783</v>
      </c>
      <c r="I26" s="66">
        <f t="shared" si="2"/>
        <v>5199</v>
      </c>
      <c r="J26" s="61">
        <f t="shared" si="3"/>
        <v>103.24</v>
      </c>
      <c r="N26" s="1"/>
      <c r="O26" s="5"/>
    </row>
    <row r="27" spans="1:15" ht="15.75">
      <c r="A27" s="13">
        <v>20</v>
      </c>
      <c r="B27" s="14" t="s">
        <v>18</v>
      </c>
      <c r="C27" s="63">
        <v>44151.62</v>
      </c>
      <c r="D27" s="63">
        <v>40311.58</v>
      </c>
      <c r="E27" s="64">
        <f t="shared" si="0"/>
        <v>-3840.040000000001</v>
      </c>
      <c r="F27" s="57">
        <f t="shared" si="1"/>
        <v>91.3</v>
      </c>
      <c r="G27" s="66">
        <v>242342</v>
      </c>
      <c r="H27" s="66">
        <v>228074</v>
      </c>
      <c r="I27" s="66">
        <f t="shared" si="2"/>
        <v>-14268</v>
      </c>
      <c r="J27" s="61">
        <f t="shared" si="3"/>
        <v>94.11</v>
      </c>
      <c r="N27" s="1"/>
      <c r="O27" s="5"/>
    </row>
    <row r="28" spans="1:15" ht="15.75">
      <c r="A28" s="13">
        <v>21</v>
      </c>
      <c r="B28" s="14" t="s">
        <v>19</v>
      </c>
      <c r="C28" s="63">
        <v>72334.81</v>
      </c>
      <c r="D28" s="63">
        <v>77852.77</v>
      </c>
      <c r="E28" s="64">
        <f t="shared" si="0"/>
        <v>5517.960000000006</v>
      </c>
      <c r="F28" s="57">
        <f t="shared" si="1"/>
        <v>107.63</v>
      </c>
      <c r="G28" s="66">
        <v>316196</v>
      </c>
      <c r="H28" s="66">
        <v>320277</v>
      </c>
      <c r="I28" s="66">
        <f t="shared" si="2"/>
        <v>4081</v>
      </c>
      <c r="J28" s="61">
        <f t="shared" si="3"/>
        <v>101.29</v>
      </c>
      <c r="N28" s="1"/>
      <c r="O28" s="5"/>
    </row>
    <row r="29" spans="1:15" ht="15.75">
      <c r="A29" s="13">
        <v>22</v>
      </c>
      <c r="B29" s="14" t="s">
        <v>20</v>
      </c>
      <c r="C29" s="63">
        <v>17062.78</v>
      </c>
      <c r="D29" s="63">
        <v>18400.42</v>
      </c>
      <c r="E29" s="64">
        <f t="shared" si="0"/>
        <v>1337.6399999999994</v>
      </c>
      <c r="F29" s="57">
        <f t="shared" si="1"/>
        <v>107.84</v>
      </c>
      <c r="G29" s="66">
        <v>95386</v>
      </c>
      <c r="H29" s="66">
        <v>98791</v>
      </c>
      <c r="I29" s="66">
        <f t="shared" si="2"/>
        <v>3405</v>
      </c>
      <c r="J29" s="61">
        <f t="shared" si="3"/>
        <v>103.57</v>
      </c>
      <c r="N29" s="1"/>
      <c r="O29" s="5"/>
    </row>
    <row r="30" spans="1:15" ht="15.75">
      <c r="A30" s="13">
        <v>23</v>
      </c>
      <c r="B30" s="14" t="s">
        <v>21</v>
      </c>
      <c r="C30" s="63">
        <v>91063.28</v>
      </c>
      <c r="D30" s="63">
        <v>99697.66</v>
      </c>
      <c r="E30" s="64">
        <f t="shared" si="0"/>
        <v>8634.380000000005</v>
      </c>
      <c r="F30" s="57">
        <f t="shared" si="1"/>
        <v>109.48</v>
      </c>
      <c r="G30" s="66">
        <v>461312</v>
      </c>
      <c r="H30" s="66">
        <v>463182</v>
      </c>
      <c r="I30" s="66">
        <f t="shared" si="2"/>
        <v>1870</v>
      </c>
      <c r="J30" s="61">
        <f t="shared" si="3"/>
        <v>100.41</v>
      </c>
      <c r="N30" s="1"/>
      <c r="O30" s="5"/>
    </row>
    <row r="31" spans="1:15" ht="15.75">
      <c r="A31" s="13">
        <v>24</v>
      </c>
      <c r="B31" s="14" t="s">
        <v>22</v>
      </c>
      <c r="C31" s="63">
        <v>184414.86</v>
      </c>
      <c r="D31" s="63">
        <v>174033.55</v>
      </c>
      <c r="E31" s="64">
        <f t="shared" si="0"/>
        <v>-10381.309999999998</v>
      </c>
      <c r="F31" s="57">
        <f t="shared" si="1"/>
        <v>94.37</v>
      </c>
      <c r="G31" s="66">
        <v>910513</v>
      </c>
      <c r="H31" s="66">
        <v>872163</v>
      </c>
      <c r="I31" s="66">
        <f t="shared" si="2"/>
        <v>-38350</v>
      </c>
      <c r="J31" s="61">
        <f t="shared" si="3"/>
        <v>95.79</v>
      </c>
      <c r="N31" s="1"/>
      <c r="O31" s="5"/>
    </row>
    <row r="32" spans="1:15" ht="15.75">
      <c r="A32" s="13">
        <v>25</v>
      </c>
      <c r="B32" s="14" t="s">
        <v>23</v>
      </c>
      <c r="C32" s="63">
        <v>33868.81</v>
      </c>
      <c r="D32" s="63">
        <v>28892.46</v>
      </c>
      <c r="E32" s="64">
        <f t="shared" si="0"/>
        <v>-4976.3499999999985</v>
      </c>
      <c r="F32" s="57">
        <f t="shared" si="1"/>
        <v>85.31</v>
      </c>
      <c r="G32" s="66">
        <v>185289</v>
      </c>
      <c r="H32" s="66">
        <v>183957</v>
      </c>
      <c r="I32" s="66">
        <f t="shared" si="2"/>
        <v>-1332</v>
      </c>
      <c r="J32" s="61">
        <f t="shared" si="3"/>
        <v>99.28</v>
      </c>
      <c r="N32" s="1"/>
      <c r="O32" s="5"/>
    </row>
    <row r="33" spans="1:15" ht="15.75">
      <c r="A33" s="13">
        <v>26</v>
      </c>
      <c r="B33" s="14" t="s">
        <v>24</v>
      </c>
      <c r="C33" s="63">
        <v>68155.2</v>
      </c>
      <c r="D33" s="63">
        <v>73035.1</v>
      </c>
      <c r="E33" s="64">
        <f t="shared" si="0"/>
        <v>4879.900000000009</v>
      </c>
      <c r="F33" s="57">
        <f t="shared" si="1"/>
        <v>107.16</v>
      </c>
      <c r="G33" s="66">
        <v>407141</v>
      </c>
      <c r="H33" s="66">
        <v>498830</v>
      </c>
      <c r="I33" s="66">
        <f t="shared" si="2"/>
        <v>91689</v>
      </c>
      <c r="J33" s="61">
        <f t="shared" si="3"/>
        <v>122.52</v>
      </c>
      <c r="N33" s="1"/>
      <c r="O33" s="5"/>
    </row>
    <row r="34" spans="1:15" ht="15.75">
      <c r="A34" s="13">
        <v>27</v>
      </c>
      <c r="B34" s="14" t="s">
        <v>25</v>
      </c>
      <c r="C34" s="63">
        <v>61479.13</v>
      </c>
      <c r="D34" s="63">
        <v>67932.99</v>
      </c>
      <c r="E34" s="64">
        <f t="shared" si="0"/>
        <v>6453.860000000008</v>
      </c>
      <c r="F34" s="57">
        <f t="shared" si="1"/>
        <v>110.5</v>
      </c>
      <c r="G34" s="66">
        <v>233586</v>
      </c>
      <c r="H34" s="66">
        <v>238155</v>
      </c>
      <c r="I34" s="66">
        <f t="shared" si="2"/>
        <v>4569</v>
      </c>
      <c r="J34" s="61">
        <f t="shared" si="3"/>
        <v>101.96</v>
      </c>
      <c r="N34" s="1"/>
      <c r="O34" s="5"/>
    </row>
    <row r="35" spans="1:15" ht="15.75">
      <c r="A35" s="13">
        <v>28</v>
      </c>
      <c r="B35" s="14" t="s">
        <v>26</v>
      </c>
      <c r="C35" s="63">
        <v>52521.4</v>
      </c>
      <c r="D35" s="63">
        <v>54676.78</v>
      </c>
      <c r="E35" s="64">
        <f t="shared" si="0"/>
        <v>2155.3799999999974</v>
      </c>
      <c r="F35" s="57">
        <f t="shared" si="1"/>
        <v>104.1</v>
      </c>
      <c r="G35" s="66">
        <v>242932</v>
      </c>
      <c r="H35" s="66">
        <v>291201</v>
      </c>
      <c r="I35" s="66">
        <f t="shared" si="2"/>
        <v>48269</v>
      </c>
      <c r="J35" s="61">
        <f t="shared" si="3"/>
        <v>119.87</v>
      </c>
      <c r="N35" s="1"/>
      <c r="O35" s="5"/>
    </row>
    <row r="36" spans="1:15" ht="15.75">
      <c r="A36" s="13">
        <v>29</v>
      </c>
      <c r="B36" s="14" t="s">
        <v>27</v>
      </c>
      <c r="C36" s="63">
        <v>95834.16</v>
      </c>
      <c r="D36" s="63">
        <v>103107.33</v>
      </c>
      <c r="E36" s="64">
        <f t="shared" si="0"/>
        <v>7273.169999999998</v>
      </c>
      <c r="F36" s="57">
        <f t="shared" si="1"/>
        <v>107.59</v>
      </c>
      <c r="G36" s="66">
        <v>605773</v>
      </c>
      <c r="H36" s="66">
        <v>653789</v>
      </c>
      <c r="I36" s="66">
        <f t="shared" si="2"/>
        <v>48016</v>
      </c>
      <c r="J36" s="61">
        <f t="shared" si="3"/>
        <v>107.93</v>
      </c>
      <c r="N36" s="1"/>
      <c r="O36" s="5"/>
    </row>
    <row r="37" spans="1:15" ht="15.75">
      <c r="A37" s="13">
        <v>30</v>
      </c>
      <c r="B37" s="14" t="s">
        <v>28</v>
      </c>
      <c r="C37" s="63">
        <v>145631.13</v>
      </c>
      <c r="D37" s="63">
        <v>137379.5</v>
      </c>
      <c r="E37" s="64">
        <f t="shared" si="0"/>
        <v>-8251.630000000005</v>
      </c>
      <c r="F37" s="57">
        <f t="shared" si="1"/>
        <v>94.33</v>
      </c>
      <c r="G37" s="66">
        <v>1013555</v>
      </c>
      <c r="H37" s="66">
        <v>993641</v>
      </c>
      <c r="I37" s="66">
        <f t="shared" si="2"/>
        <v>-19914</v>
      </c>
      <c r="J37" s="61">
        <f t="shared" si="3"/>
        <v>98.04</v>
      </c>
      <c r="N37" s="1"/>
      <c r="O37" s="5"/>
    </row>
    <row r="38" spans="1:15" ht="15.75">
      <c r="A38" s="13">
        <v>31</v>
      </c>
      <c r="B38" s="14" t="s">
        <v>29</v>
      </c>
      <c r="C38" s="63">
        <v>188613.45</v>
      </c>
      <c r="D38" s="63">
        <v>209307.21</v>
      </c>
      <c r="E38" s="64">
        <f t="shared" si="0"/>
        <v>20693.75999999998</v>
      </c>
      <c r="F38" s="57">
        <f t="shared" si="1"/>
        <v>110.97</v>
      </c>
      <c r="G38" s="66">
        <v>1131636</v>
      </c>
      <c r="H38" s="66">
        <v>1286820</v>
      </c>
      <c r="I38" s="66">
        <f t="shared" si="2"/>
        <v>155184</v>
      </c>
      <c r="J38" s="61">
        <f t="shared" si="3"/>
        <v>113.71</v>
      </c>
      <c r="N38" s="1"/>
      <c r="O38" s="5"/>
    </row>
    <row r="39" spans="1:15" ht="15.75">
      <c r="A39" s="13">
        <v>32</v>
      </c>
      <c r="B39" s="14" t="s">
        <v>30</v>
      </c>
      <c r="C39" s="63">
        <v>103724.92</v>
      </c>
      <c r="D39" s="63">
        <v>102313.06</v>
      </c>
      <c r="E39" s="64">
        <f t="shared" si="0"/>
        <v>-1411.8600000000006</v>
      </c>
      <c r="F39" s="57">
        <f t="shared" si="1"/>
        <v>98.64</v>
      </c>
      <c r="G39" s="66">
        <v>715826</v>
      </c>
      <c r="H39" s="66">
        <v>764283</v>
      </c>
      <c r="I39" s="66">
        <f t="shared" si="2"/>
        <v>48457</v>
      </c>
      <c r="J39" s="61">
        <f t="shared" si="3"/>
        <v>106.77</v>
      </c>
      <c r="N39" s="1"/>
      <c r="O39" s="5"/>
    </row>
    <row r="40" spans="1:15" ht="16.5" thickBot="1">
      <c r="A40" s="16">
        <v>33</v>
      </c>
      <c r="B40" s="17" t="s">
        <v>31</v>
      </c>
      <c r="C40" s="63">
        <v>57284.81</v>
      </c>
      <c r="D40" s="63">
        <v>54797.05</v>
      </c>
      <c r="E40" s="64">
        <f t="shared" si="0"/>
        <v>-2487.7599999999948</v>
      </c>
      <c r="F40" s="58">
        <f t="shared" si="1"/>
        <v>95.66</v>
      </c>
      <c r="G40" s="67">
        <v>370371</v>
      </c>
      <c r="H40" s="67">
        <v>389387</v>
      </c>
      <c r="I40" s="67">
        <f t="shared" si="2"/>
        <v>19016</v>
      </c>
      <c r="J40" s="62">
        <f t="shared" si="3"/>
        <v>105.13</v>
      </c>
      <c r="N40" s="1"/>
      <c r="O40" s="5"/>
    </row>
    <row r="41" spans="1:15" ht="16.5" thickBot="1">
      <c r="A41" s="19"/>
      <c r="B41" s="20" t="s">
        <v>32</v>
      </c>
      <c r="C41" s="65">
        <f>SUM(C8:C40)</f>
        <v>7493498.16</v>
      </c>
      <c r="D41" s="65">
        <f>SUM(D8:D40)</f>
        <v>8264944.0699999975</v>
      </c>
      <c r="E41" s="65">
        <f t="shared" si="0"/>
        <v>771445.9099999974</v>
      </c>
      <c r="F41" s="59">
        <f t="shared" si="1"/>
        <v>110.29</v>
      </c>
      <c r="G41" s="55">
        <f>SUM(G8:G40)</f>
        <v>46095190</v>
      </c>
      <c r="H41" s="55">
        <f>SUM(H8:H40)</f>
        <v>49119303</v>
      </c>
      <c r="I41" s="55">
        <f t="shared" si="2"/>
        <v>3024113</v>
      </c>
      <c r="J41" s="59">
        <f t="shared" si="3"/>
        <v>106.56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968503937007874" bottom="0.15748031496062992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N25" sqref="N25"/>
    </sheetView>
  </sheetViews>
  <sheetFormatPr defaultColWidth="9.00390625" defaultRowHeight="12.75"/>
  <cols>
    <col min="1" max="1" width="5.75390625" style="0" customWidth="1"/>
    <col min="2" max="2" width="17.00390625" style="0" customWidth="1"/>
    <col min="3" max="3" width="14.00390625" style="0" customWidth="1"/>
    <col min="4" max="4" width="12.625" style="0" customWidth="1"/>
    <col min="5" max="5" width="9.00390625" style="0" customWidth="1"/>
    <col min="6" max="6" width="11.25390625" style="0" bestFit="1" customWidth="1"/>
    <col min="7" max="7" width="11.375" style="0" bestFit="1" customWidth="1"/>
    <col min="8" max="8" width="7.875" style="0" bestFit="1" customWidth="1"/>
    <col min="9" max="9" width="13.375" style="0" bestFit="1" customWidth="1"/>
    <col min="10" max="10" width="12.625" style="0" customWidth="1"/>
    <col min="11" max="11" width="10.75390625" style="0" customWidth="1"/>
  </cols>
  <sheetData>
    <row r="1" spans="1:11" ht="12.75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6"/>
      <c r="K1" s="6"/>
    </row>
    <row r="2" spans="1:11" ht="27" customHeight="1">
      <c r="A2" s="46"/>
      <c r="B2" s="46"/>
      <c r="C2" s="46"/>
      <c r="D2" s="46"/>
      <c r="E2" s="46"/>
      <c r="F2" s="46"/>
      <c r="G2" s="46"/>
      <c r="H2" s="46"/>
      <c r="I2" s="46"/>
      <c r="J2" s="6"/>
      <c r="K2" s="6"/>
    </row>
    <row r="3" spans="1:11" ht="14.25" thickBot="1">
      <c r="A3" s="6"/>
      <c r="B3" s="6"/>
      <c r="C3" s="6"/>
      <c r="D3" s="6"/>
      <c r="E3" s="6"/>
      <c r="F3" s="6"/>
      <c r="G3" s="6"/>
      <c r="H3" s="6"/>
      <c r="I3" s="6"/>
      <c r="J3" s="34" t="s">
        <v>43</v>
      </c>
      <c r="K3" s="34"/>
    </row>
    <row r="4" spans="1:11" ht="38.25" customHeight="1" thickBot="1">
      <c r="A4" s="47" t="s">
        <v>36</v>
      </c>
      <c r="B4" s="36" t="s">
        <v>42</v>
      </c>
      <c r="C4" s="49" t="s">
        <v>46</v>
      </c>
      <c r="D4" s="50"/>
      <c r="E4" s="51"/>
      <c r="F4" s="49" t="s">
        <v>47</v>
      </c>
      <c r="G4" s="50"/>
      <c r="H4" s="51"/>
      <c r="I4" s="49" t="s">
        <v>40</v>
      </c>
      <c r="J4" s="50"/>
      <c r="K4" s="51"/>
    </row>
    <row r="5" spans="1:11" ht="51.75" thickBot="1">
      <c r="A5" s="48"/>
      <c r="B5" s="37"/>
      <c r="C5" s="7" t="s">
        <v>38</v>
      </c>
      <c r="D5" s="7" t="s">
        <v>39</v>
      </c>
      <c r="E5" s="7" t="s">
        <v>48</v>
      </c>
      <c r="F5" s="7" t="s">
        <v>38</v>
      </c>
      <c r="G5" s="7" t="s">
        <v>39</v>
      </c>
      <c r="H5" s="7" t="s">
        <v>48</v>
      </c>
      <c r="I5" s="7" t="s">
        <v>38</v>
      </c>
      <c r="J5" s="7" t="s">
        <v>39</v>
      </c>
      <c r="K5" s="7" t="s">
        <v>48</v>
      </c>
    </row>
    <row r="6" spans="1:11" ht="13.5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12.75">
      <c r="A7" s="22">
        <v>1</v>
      </c>
      <c r="B7" s="23" t="s">
        <v>0</v>
      </c>
      <c r="C7" s="52">
        <v>26883028</v>
      </c>
      <c r="D7" s="68">
        <v>4129510.17</v>
      </c>
      <c r="E7" s="70">
        <f>ROUND(D7*100/C7,2)</f>
        <v>15.36</v>
      </c>
      <c r="F7" s="12">
        <v>28249184</v>
      </c>
      <c r="G7" s="11">
        <v>4729974.96</v>
      </c>
      <c r="H7" s="24">
        <f>ROUND(G7*100/F7,2)</f>
        <v>16.74</v>
      </c>
      <c r="I7" s="64">
        <f>ROUND(F7-C7,0)</f>
        <v>1366156</v>
      </c>
      <c r="J7" s="64">
        <f>G7-D7</f>
        <v>600464.79</v>
      </c>
      <c r="K7" s="76">
        <f>H7-E7</f>
        <v>1.379999999999999</v>
      </c>
    </row>
    <row r="8" spans="1:11" ht="12.75">
      <c r="A8" s="13">
        <v>2</v>
      </c>
      <c r="B8" s="14" t="s">
        <v>41</v>
      </c>
      <c r="C8" s="53">
        <v>1242397</v>
      </c>
      <c r="D8" s="68">
        <v>189964.28</v>
      </c>
      <c r="E8" s="70">
        <f aca="true" t="shared" si="0" ref="E8:E40">ROUND(D8*100/C8,2)</f>
        <v>15.29</v>
      </c>
      <c r="F8" s="15">
        <v>1283879</v>
      </c>
      <c r="G8" s="11">
        <v>201388.11</v>
      </c>
      <c r="H8" s="24">
        <f aca="true" t="shared" si="1" ref="H8:H40">ROUND(G8*100/F8,2)</f>
        <v>15.69</v>
      </c>
      <c r="I8" s="66">
        <f aca="true" t="shared" si="2" ref="I8:I40">ROUND(F8-C8,0)</f>
        <v>41482</v>
      </c>
      <c r="J8" s="66">
        <f aca="true" t="shared" si="3" ref="J8:K40">G8-D8</f>
        <v>11423.829999999987</v>
      </c>
      <c r="K8" s="77">
        <f t="shared" si="3"/>
        <v>0.40000000000000036</v>
      </c>
    </row>
    <row r="9" spans="1:11" ht="12.75">
      <c r="A9" s="13">
        <v>3</v>
      </c>
      <c r="B9" s="14" t="s">
        <v>1</v>
      </c>
      <c r="C9" s="53">
        <v>1472202</v>
      </c>
      <c r="D9" s="68">
        <v>249393.05</v>
      </c>
      <c r="E9" s="70">
        <f t="shared" si="0"/>
        <v>16.94</v>
      </c>
      <c r="F9" s="15">
        <v>1604718</v>
      </c>
      <c r="G9" s="11">
        <v>289735.26</v>
      </c>
      <c r="H9" s="24">
        <f t="shared" si="1"/>
        <v>18.06</v>
      </c>
      <c r="I9" s="66">
        <f>ROUND(F9-C9,0)</f>
        <v>132516</v>
      </c>
      <c r="J9" s="66">
        <f t="shared" si="3"/>
        <v>40342.21000000002</v>
      </c>
      <c r="K9" s="77">
        <f t="shared" si="3"/>
        <v>1.1199999999999974</v>
      </c>
    </row>
    <row r="10" spans="1:11" ht="12.75">
      <c r="A10" s="25">
        <v>4</v>
      </c>
      <c r="B10" s="26" t="s">
        <v>2</v>
      </c>
      <c r="C10" s="53">
        <v>1243136</v>
      </c>
      <c r="D10" s="68">
        <v>202141.22</v>
      </c>
      <c r="E10" s="71">
        <f t="shared" si="0"/>
        <v>16.26</v>
      </c>
      <c r="F10" s="15">
        <v>1319839</v>
      </c>
      <c r="G10" s="11">
        <v>206207.87</v>
      </c>
      <c r="H10" s="27">
        <f t="shared" si="1"/>
        <v>15.62</v>
      </c>
      <c r="I10" s="73">
        <f t="shared" si="2"/>
        <v>76703</v>
      </c>
      <c r="J10" s="73">
        <f t="shared" si="3"/>
        <v>4066.649999999994</v>
      </c>
      <c r="K10" s="77">
        <f t="shared" si="3"/>
        <v>-0.6400000000000023</v>
      </c>
    </row>
    <row r="11" spans="1:11" ht="12.75">
      <c r="A11" s="25">
        <v>5</v>
      </c>
      <c r="B11" s="26" t="s">
        <v>3</v>
      </c>
      <c r="C11" s="53">
        <v>344480</v>
      </c>
      <c r="D11" s="68">
        <v>66267.83</v>
      </c>
      <c r="E11" s="71">
        <f t="shared" si="0"/>
        <v>19.24</v>
      </c>
      <c r="F11" s="15">
        <v>415463</v>
      </c>
      <c r="G11" s="11">
        <v>90570.46</v>
      </c>
      <c r="H11" s="27">
        <f t="shared" si="1"/>
        <v>21.8</v>
      </c>
      <c r="I11" s="73">
        <f t="shared" si="2"/>
        <v>70983</v>
      </c>
      <c r="J11" s="73">
        <f t="shared" si="3"/>
        <v>24302.630000000005</v>
      </c>
      <c r="K11" s="77">
        <f t="shared" si="3"/>
        <v>2.5600000000000023</v>
      </c>
    </row>
    <row r="12" spans="1:11" ht="12.75">
      <c r="A12" s="13">
        <v>6</v>
      </c>
      <c r="B12" s="14" t="s">
        <v>4</v>
      </c>
      <c r="C12" s="53">
        <v>341767</v>
      </c>
      <c r="D12" s="68">
        <v>62455.52</v>
      </c>
      <c r="E12" s="70">
        <f t="shared" si="0"/>
        <v>18.27</v>
      </c>
      <c r="F12" s="15">
        <v>371373</v>
      </c>
      <c r="G12" s="11">
        <v>69088.02</v>
      </c>
      <c r="H12" s="24">
        <f t="shared" si="1"/>
        <v>18.6</v>
      </c>
      <c r="I12" s="66">
        <f t="shared" si="2"/>
        <v>29606</v>
      </c>
      <c r="J12" s="66">
        <f t="shared" si="3"/>
        <v>6632.500000000007</v>
      </c>
      <c r="K12" s="77">
        <f t="shared" si="3"/>
        <v>0.33000000000000185</v>
      </c>
    </row>
    <row r="13" spans="1:11" ht="12.75">
      <c r="A13" s="13">
        <v>7</v>
      </c>
      <c r="B13" s="14" t="s">
        <v>5</v>
      </c>
      <c r="C13" s="53">
        <v>2063487</v>
      </c>
      <c r="D13" s="68">
        <v>436651.27</v>
      </c>
      <c r="E13" s="70">
        <f t="shared" si="0"/>
        <v>21.16</v>
      </c>
      <c r="F13" s="15">
        <v>2259925</v>
      </c>
      <c r="G13" s="11">
        <v>396659.49</v>
      </c>
      <c r="H13" s="24">
        <f t="shared" si="1"/>
        <v>17.55</v>
      </c>
      <c r="I13" s="66">
        <f t="shared" si="2"/>
        <v>196438</v>
      </c>
      <c r="J13" s="66">
        <f t="shared" si="3"/>
        <v>-39991.78000000003</v>
      </c>
      <c r="K13" s="77">
        <f t="shared" si="3"/>
        <v>-3.6099999999999994</v>
      </c>
    </row>
    <row r="14" spans="1:11" ht="12.75">
      <c r="A14" s="25">
        <v>8</v>
      </c>
      <c r="B14" s="26" t="s">
        <v>6</v>
      </c>
      <c r="C14" s="53">
        <v>1550118</v>
      </c>
      <c r="D14" s="68">
        <v>215440.55</v>
      </c>
      <c r="E14" s="71">
        <f t="shared" si="0"/>
        <v>13.9</v>
      </c>
      <c r="F14" s="15">
        <v>1847565</v>
      </c>
      <c r="G14" s="11">
        <v>248990.06</v>
      </c>
      <c r="H14" s="27">
        <f t="shared" si="1"/>
        <v>13.48</v>
      </c>
      <c r="I14" s="73">
        <f t="shared" si="2"/>
        <v>297447</v>
      </c>
      <c r="J14" s="73">
        <f t="shared" si="3"/>
        <v>33549.51000000001</v>
      </c>
      <c r="K14" s="77">
        <f t="shared" si="3"/>
        <v>-0.41999999999999993</v>
      </c>
    </row>
    <row r="15" spans="1:11" ht="12.75">
      <c r="A15" s="25">
        <v>9</v>
      </c>
      <c r="B15" s="26" t="s">
        <v>7</v>
      </c>
      <c r="C15" s="53">
        <v>105002</v>
      </c>
      <c r="D15" s="68">
        <v>17101.2</v>
      </c>
      <c r="E15" s="71">
        <f t="shared" si="0"/>
        <v>16.29</v>
      </c>
      <c r="F15" s="15">
        <v>113927</v>
      </c>
      <c r="G15" s="11">
        <v>16822.25</v>
      </c>
      <c r="H15" s="27">
        <f t="shared" si="1"/>
        <v>14.77</v>
      </c>
      <c r="I15" s="73">
        <f t="shared" si="2"/>
        <v>8925</v>
      </c>
      <c r="J15" s="73">
        <f t="shared" si="3"/>
        <v>-278.9500000000007</v>
      </c>
      <c r="K15" s="77">
        <f t="shared" si="3"/>
        <v>-1.5199999999999996</v>
      </c>
    </row>
    <row r="16" spans="1:11" ht="12.75">
      <c r="A16" s="13">
        <v>10</v>
      </c>
      <c r="B16" s="14" t="s">
        <v>8</v>
      </c>
      <c r="C16" s="53">
        <v>264554</v>
      </c>
      <c r="D16" s="68">
        <v>87009.07</v>
      </c>
      <c r="E16" s="70">
        <f t="shared" si="0"/>
        <v>32.89</v>
      </c>
      <c r="F16" s="15">
        <v>309906</v>
      </c>
      <c r="G16" s="11">
        <v>91476.67</v>
      </c>
      <c r="H16" s="24">
        <f t="shared" si="1"/>
        <v>29.52</v>
      </c>
      <c r="I16" s="66">
        <f>ROUND(F16-C16,0)</f>
        <v>45352</v>
      </c>
      <c r="J16" s="66">
        <f t="shared" si="3"/>
        <v>4467.599999999991</v>
      </c>
      <c r="K16" s="77">
        <f t="shared" si="3"/>
        <v>-3.370000000000001</v>
      </c>
    </row>
    <row r="17" spans="1:11" ht="12.75">
      <c r="A17" s="13">
        <v>11</v>
      </c>
      <c r="B17" s="14" t="s">
        <v>9</v>
      </c>
      <c r="C17" s="53">
        <v>200070</v>
      </c>
      <c r="D17" s="68">
        <v>34176.76</v>
      </c>
      <c r="E17" s="70">
        <f t="shared" si="0"/>
        <v>17.08</v>
      </c>
      <c r="F17" s="15">
        <v>223202</v>
      </c>
      <c r="G17" s="11">
        <v>40847.81</v>
      </c>
      <c r="H17" s="24">
        <f t="shared" si="1"/>
        <v>18.3</v>
      </c>
      <c r="I17" s="66">
        <f t="shared" si="2"/>
        <v>23132</v>
      </c>
      <c r="J17" s="66">
        <f t="shared" si="3"/>
        <v>6671.049999999996</v>
      </c>
      <c r="K17" s="77">
        <f t="shared" si="3"/>
        <v>1.2200000000000024</v>
      </c>
    </row>
    <row r="18" spans="1:11" ht="12.75">
      <c r="A18" s="13">
        <v>12</v>
      </c>
      <c r="B18" s="14" t="s">
        <v>10</v>
      </c>
      <c r="C18" s="53">
        <v>821811</v>
      </c>
      <c r="D18" s="68">
        <v>158127.02</v>
      </c>
      <c r="E18" s="70">
        <f t="shared" si="0"/>
        <v>19.24</v>
      </c>
      <c r="F18" s="15">
        <v>856326</v>
      </c>
      <c r="G18" s="11">
        <v>166196.38</v>
      </c>
      <c r="H18" s="24">
        <f t="shared" si="1"/>
        <v>19.41</v>
      </c>
      <c r="I18" s="66">
        <f t="shared" si="2"/>
        <v>34515</v>
      </c>
      <c r="J18" s="66">
        <f t="shared" si="3"/>
        <v>8069.360000000015</v>
      </c>
      <c r="K18" s="77">
        <f t="shared" si="3"/>
        <v>0.1700000000000017</v>
      </c>
    </row>
    <row r="19" spans="1:11" ht="12.75">
      <c r="A19" s="25">
        <v>13</v>
      </c>
      <c r="B19" s="26" t="s">
        <v>11</v>
      </c>
      <c r="C19" s="53">
        <v>161414</v>
      </c>
      <c r="D19" s="68">
        <v>33276.98</v>
      </c>
      <c r="E19" s="71">
        <f t="shared" si="0"/>
        <v>20.62</v>
      </c>
      <c r="F19" s="15">
        <v>178075</v>
      </c>
      <c r="G19" s="11">
        <v>30594.16</v>
      </c>
      <c r="H19" s="27">
        <f t="shared" si="1"/>
        <v>17.18</v>
      </c>
      <c r="I19" s="73">
        <f t="shared" si="2"/>
        <v>16661</v>
      </c>
      <c r="J19" s="73">
        <f t="shared" si="3"/>
        <v>-2682.8200000000033</v>
      </c>
      <c r="K19" s="77">
        <f t="shared" si="3"/>
        <v>-3.4400000000000013</v>
      </c>
    </row>
    <row r="20" spans="1:11" ht="12.75">
      <c r="A20" s="13">
        <v>14</v>
      </c>
      <c r="B20" s="14" t="s">
        <v>12</v>
      </c>
      <c r="C20" s="53">
        <v>1103325</v>
      </c>
      <c r="D20" s="68">
        <v>160112.48</v>
      </c>
      <c r="E20" s="70">
        <f t="shared" si="0"/>
        <v>14.51</v>
      </c>
      <c r="F20" s="15">
        <v>1218787</v>
      </c>
      <c r="G20" s="11">
        <v>185685.76</v>
      </c>
      <c r="H20" s="24">
        <f t="shared" si="1"/>
        <v>15.24</v>
      </c>
      <c r="I20" s="66">
        <f t="shared" si="2"/>
        <v>115462</v>
      </c>
      <c r="J20" s="66">
        <f t="shared" si="3"/>
        <v>25573.28</v>
      </c>
      <c r="K20" s="77">
        <f t="shared" si="3"/>
        <v>0.7300000000000004</v>
      </c>
    </row>
    <row r="21" spans="1:11" ht="12.75">
      <c r="A21" s="13">
        <v>15</v>
      </c>
      <c r="B21" s="14" t="s">
        <v>13</v>
      </c>
      <c r="C21" s="53">
        <v>177716</v>
      </c>
      <c r="D21" s="68">
        <v>36558.83</v>
      </c>
      <c r="E21" s="70">
        <f t="shared" si="0"/>
        <v>20.57</v>
      </c>
      <c r="F21" s="15">
        <v>217426</v>
      </c>
      <c r="G21" s="11">
        <v>36053.92</v>
      </c>
      <c r="H21" s="24">
        <f t="shared" si="1"/>
        <v>16.58</v>
      </c>
      <c r="I21" s="66">
        <f t="shared" si="2"/>
        <v>39710</v>
      </c>
      <c r="J21" s="66">
        <f t="shared" si="3"/>
        <v>-504.9100000000035</v>
      </c>
      <c r="K21" s="77">
        <f t="shared" si="3"/>
        <v>-3.990000000000002</v>
      </c>
    </row>
    <row r="22" spans="1:11" ht="12.75">
      <c r="A22" s="13">
        <v>16</v>
      </c>
      <c r="B22" s="14" t="s">
        <v>14</v>
      </c>
      <c r="C22" s="53">
        <v>485510</v>
      </c>
      <c r="D22" s="68">
        <v>82989.15</v>
      </c>
      <c r="E22" s="70">
        <f t="shared" si="0"/>
        <v>17.09</v>
      </c>
      <c r="F22" s="15">
        <v>567183</v>
      </c>
      <c r="G22" s="11">
        <v>103195.05</v>
      </c>
      <c r="H22" s="24">
        <f t="shared" si="1"/>
        <v>18.19</v>
      </c>
      <c r="I22" s="66">
        <f t="shared" si="2"/>
        <v>81673</v>
      </c>
      <c r="J22" s="66">
        <f t="shared" si="3"/>
        <v>20205.90000000001</v>
      </c>
      <c r="K22" s="77">
        <f t="shared" si="3"/>
        <v>1.1000000000000014</v>
      </c>
    </row>
    <row r="23" spans="1:11" ht="12.75">
      <c r="A23" s="25">
        <v>17</v>
      </c>
      <c r="B23" s="26" t="s">
        <v>15</v>
      </c>
      <c r="C23" s="53">
        <v>221231</v>
      </c>
      <c r="D23" s="68">
        <v>37327.89</v>
      </c>
      <c r="E23" s="71">
        <f t="shared" si="0"/>
        <v>16.87</v>
      </c>
      <c r="F23" s="15">
        <v>282474</v>
      </c>
      <c r="G23" s="11">
        <v>40662.59</v>
      </c>
      <c r="H23" s="27">
        <f t="shared" si="1"/>
        <v>14.4</v>
      </c>
      <c r="I23" s="73">
        <f t="shared" si="2"/>
        <v>61243</v>
      </c>
      <c r="J23" s="73">
        <f t="shared" si="3"/>
        <v>3334.699999999997</v>
      </c>
      <c r="K23" s="77">
        <f t="shared" si="3"/>
        <v>-2.4700000000000006</v>
      </c>
    </row>
    <row r="24" spans="1:11" ht="12.75">
      <c r="A24" s="25">
        <v>18</v>
      </c>
      <c r="B24" s="26" t="s">
        <v>16</v>
      </c>
      <c r="C24" s="53">
        <v>321500</v>
      </c>
      <c r="D24" s="68">
        <v>53329.52</v>
      </c>
      <c r="E24" s="71">
        <f t="shared" si="0"/>
        <v>16.59</v>
      </c>
      <c r="F24" s="15">
        <v>351718</v>
      </c>
      <c r="G24" s="11">
        <v>53017.05</v>
      </c>
      <c r="H24" s="27">
        <f t="shared" si="1"/>
        <v>15.07</v>
      </c>
      <c r="I24" s="73">
        <f t="shared" si="2"/>
        <v>30218</v>
      </c>
      <c r="J24" s="73">
        <f t="shared" si="3"/>
        <v>-312.4699999999939</v>
      </c>
      <c r="K24" s="77">
        <f t="shared" si="3"/>
        <v>-1.5199999999999996</v>
      </c>
    </row>
    <row r="25" spans="1:11" ht="12.75">
      <c r="A25" s="25">
        <v>19</v>
      </c>
      <c r="B25" s="26" t="s">
        <v>17</v>
      </c>
      <c r="C25" s="53">
        <v>160584</v>
      </c>
      <c r="D25" s="68">
        <v>25525.01</v>
      </c>
      <c r="E25" s="71">
        <f t="shared" si="0"/>
        <v>15.9</v>
      </c>
      <c r="F25" s="15">
        <v>165783</v>
      </c>
      <c r="G25" s="11">
        <v>26040.74</v>
      </c>
      <c r="H25" s="27">
        <f t="shared" si="1"/>
        <v>15.71</v>
      </c>
      <c r="I25" s="73">
        <f t="shared" si="2"/>
        <v>5199</v>
      </c>
      <c r="J25" s="73">
        <f t="shared" si="3"/>
        <v>515.7300000000032</v>
      </c>
      <c r="K25" s="77">
        <f t="shared" si="3"/>
        <v>-0.1899999999999995</v>
      </c>
    </row>
    <row r="26" spans="1:11" ht="12.75">
      <c r="A26" s="13">
        <v>20</v>
      </c>
      <c r="B26" s="14" t="s">
        <v>18</v>
      </c>
      <c r="C26" s="53">
        <v>242342</v>
      </c>
      <c r="D26" s="68">
        <v>44151.62</v>
      </c>
      <c r="E26" s="70">
        <f t="shared" si="0"/>
        <v>18.22</v>
      </c>
      <c r="F26" s="15">
        <v>228074</v>
      </c>
      <c r="G26" s="11">
        <v>40311.58</v>
      </c>
      <c r="H26" s="24">
        <f t="shared" si="1"/>
        <v>17.67</v>
      </c>
      <c r="I26" s="66">
        <f t="shared" si="2"/>
        <v>-14268</v>
      </c>
      <c r="J26" s="66">
        <f t="shared" si="3"/>
        <v>-3840.040000000001</v>
      </c>
      <c r="K26" s="77">
        <f t="shared" si="3"/>
        <v>-0.5499999999999972</v>
      </c>
    </row>
    <row r="27" spans="1:11" ht="12.75">
      <c r="A27" s="13">
        <v>21</v>
      </c>
      <c r="B27" s="14" t="s">
        <v>19</v>
      </c>
      <c r="C27" s="53">
        <v>316196</v>
      </c>
      <c r="D27" s="68">
        <v>72334.81</v>
      </c>
      <c r="E27" s="70">
        <f t="shared" si="0"/>
        <v>22.88</v>
      </c>
      <c r="F27" s="15">
        <v>320277</v>
      </c>
      <c r="G27" s="11">
        <v>77852.77</v>
      </c>
      <c r="H27" s="24">
        <f t="shared" si="1"/>
        <v>24.31</v>
      </c>
      <c r="I27" s="66">
        <f t="shared" si="2"/>
        <v>4081</v>
      </c>
      <c r="J27" s="66">
        <f t="shared" si="3"/>
        <v>5517.960000000006</v>
      </c>
      <c r="K27" s="77">
        <f t="shared" si="3"/>
        <v>1.4299999999999997</v>
      </c>
    </row>
    <row r="28" spans="1:11" ht="12.75">
      <c r="A28" s="25">
        <v>22</v>
      </c>
      <c r="B28" s="26" t="s">
        <v>20</v>
      </c>
      <c r="C28" s="53">
        <v>95386</v>
      </c>
      <c r="D28" s="68">
        <v>17062.78</v>
      </c>
      <c r="E28" s="71">
        <f t="shared" si="0"/>
        <v>17.89</v>
      </c>
      <c r="F28" s="15">
        <v>98791</v>
      </c>
      <c r="G28" s="11">
        <v>18400.42</v>
      </c>
      <c r="H28" s="27">
        <f t="shared" si="1"/>
        <v>18.63</v>
      </c>
      <c r="I28" s="73">
        <f t="shared" si="2"/>
        <v>3405</v>
      </c>
      <c r="J28" s="73">
        <f t="shared" si="3"/>
        <v>1337.6399999999994</v>
      </c>
      <c r="K28" s="77">
        <f t="shared" si="3"/>
        <v>0.7399999999999984</v>
      </c>
    </row>
    <row r="29" spans="1:11" ht="12.75">
      <c r="A29" s="25">
        <v>23</v>
      </c>
      <c r="B29" s="26" t="s">
        <v>21</v>
      </c>
      <c r="C29" s="53">
        <v>461312</v>
      </c>
      <c r="D29" s="68">
        <v>91063.28</v>
      </c>
      <c r="E29" s="71">
        <f t="shared" si="0"/>
        <v>19.74</v>
      </c>
      <c r="F29" s="15">
        <v>463182</v>
      </c>
      <c r="G29" s="11">
        <v>99697.66</v>
      </c>
      <c r="H29" s="27">
        <f t="shared" si="1"/>
        <v>21.52</v>
      </c>
      <c r="I29" s="73">
        <f t="shared" si="2"/>
        <v>1870</v>
      </c>
      <c r="J29" s="73">
        <f t="shared" si="3"/>
        <v>8634.380000000005</v>
      </c>
      <c r="K29" s="77">
        <f t="shared" si="3"/>
        <v>1.7800000000000011</v>
      </c>
    </row>
    <row r="30" spans="1:11" ht="12.75">
      <c r="A30" s="13">
        <v>24</v>
      </c>
      <c r="B30" s="14" t="s">
        <v>22</v>
      </c>
      <c r="C30" s="53">
        <v>910513</v>
      </c>
      <c r="D30" s="68">
        <v>184414.86</v>
      </c>
      <c r="E30" s="70">
        <f t="shared" si="0"/>
        <v>20.25</v>
      </c>
      <c r="F30" s="15">
        <v>872163</v>
      </c>
      <c r="G30" s="11">
        <v>174033.55</v>
      </c>
      <c r="H30" s="24">
        <f t="shared" si="1"/>
        <v>19.95</v>
      </c>
      <c r="I30" s="66">
        <f t="shared" si="2"/>
        <v>-38350</v>
      </c>
      <c r="J30" s="66">
        <f t="shared" si="3"/>
        <v>-10381.309999999998</v>
      </c>
      <c r="K30" s="77">
        <f t="shared" si="3"/>
        <v>-0.3000000000000007</v>
      </c>
    </row>
    <row r="31" spans="1:11" ht="12.75">
      <c r="A31" s="25">
        <v>25</v>
      </c>
      <c r="B31" s="26" t="s">
        <v>23</v>
      </c>
      <c r="C31" s="53">
        <v>185289</v>
      </c>
      <c r="D31" s="68">
        <v>33868.81</v>
      </c>
      <c r="E31" s="71">
        <f t="shared" si="0"/>
        <v>18.28</v>
      </c>
      <c r="F31" s="15">
        <v>183957</v>
      </c>
      <c r="G31" s="11">
        <v>28892.46</v>
      </c>
      <c r="H31" s="27">
        <f t="shared" si="1"/>
        <v>15.71</v>
      </c>
      <c r="I31" s="73">
        <f t="shared" si="2"/>
        <v>-1332</v>
      </c>
      <c r="J31" s="73">
        <f t="shared" si="3"/>
        <v>-4976.3499999999985</v>
      </c>
      <c r="K31" s="77">
        <f t="shared" si="3"/>
        <v>-2.5700000000000003</v>
      </c>
    </row>
    <row r="32" spans="1:11" ht="12.75">
      <c r="A32" s="13">
        <v>26</v>
      </c>
      <c r="B32" s="14" t="s">
        <v>24</v>
      </c>
      <c r="C32" s="53">
        <v>407141</v>
      </c>
      <c r="D32" s="68">
        <v>68155.2</v>
      </c>
      <c r="E32" s="70">
        <f t="shared" si="0"/>
        <v>16.74</v>
      </c>
      <c r="F32" s="15">
        <v>498830</v>
      </c>
      <c r="G32" s="11">
        <v>73035.1</v>
      </c>
      <c r="H32" s="24">
        <f t="shared" si="1"/>
        <v>14.64</v>
      </c>
      <c r="I32" s="66">
        <f t="shared" si="2"/>
        <v>91689</v>
      </c>
      <c r="J32" s="66">
        <f t="shared" si="3"/>
        <v>4879.900000000009</v>
      </c>
      <c r="K32" s="77">
        <f t="shared" si="3"/>
        <v>-2.099999999999998</v>
      </c>
    </row>
    <row r="33" spans="1:11" ht="12.75">
      <c r="A33" s="13">
        <v>27</v>
      </c>
      <c r="B33" s="14" t="s">
        <v>25</v>
      </c>
      <c r="C33" s="53">
        <v>233586</v>
      </c>
      <c r="D33" s="68">
        <v>61479.13</v>
      </c>
      <c r="E33" s="70">
        <f t="shared" si="0"/>
        <v>26.32</v>
      </c>
      <c r="F33" s="15">
        <v>238155</v>
      </c>
      <c r="G33" s="11">
        <v>67932.99</v>
      </c>
      <c r="H33" s="24">
        <f t="shared" si="1"/>
        <v>28.52</v>
      </c>
      <c r="I33" s="66">
        <f t="shared" si="2"/>
        <v>4569</v>
      </c>
      <c r="J33" s="66">
        <f t="shared" si="3"/>
        <v>6453.860000000008</v>
      </c>
      <c r="K33" s="77">
        <f t="shared" si="3"/>
        <v>2.1999999999999993</v>
      </c>
    </row>
    <row r="34" spans="1:11" ht="12.75">
      <c r="A34" s="13">
        <v>28</v>
      </c>
      <c r="B34" s="14" t="s">
        <v>26</v>
      </c>
      <c r="C34" s="53">
        <v>242932</v>
      </c>
      <c r="D34" s="68">
        <v>52521.4</v>
      </c>
      <c r="E34" s="70">
        <f t="shared" si="0"/>
        <v>21.62</v>
      </c>
      <c r="F34" s="15">
        <v>291201</v>
      </c>
      <c r="G34" s="11">
        <v>54676.78</v>
      </c>
      <c r="H34" s="24">
        <f t="shared" si="1"/>
        <v>18.78</v>
      </c>
      <c r="I34" s="66">
        <f t="shared" si="2"/>
        <v>48269</v>
      </c>
      <c r="J34" s="66">
        <f t="shared" si="3"/>
        <v>2155.3799999999974</v>
      </c>
      <c r="K34" s="77">
        <f t="shared" si="3"/>
        <v>-2.84</v>
      </c>
    </row>
    <row r="35" spans="1:11" ht="12.75">
      <c r="A35" s="25">
        <v>29</v>
      </c>
      <c r="B35" s="26" t="s">
        <v>27</v>
      </c>
      <c r="C35" s="53">
        <v>605773</v>
      </c>
      <c r="D35" s="68">
        <v>95834.16</v>
      </c>
      <c r="E35" s="71">
        <f t="shared" si="0"/>
        <v>15.82</v>
      </c>
      <c r="F35" s="15">
        <v>653789</v>
      </c>
      <c r="G35" s="11">
        <v>103107.33</v>
      </c>
      <c r="H35" s="27">
        <f t="shared" si="1"/>
        <v>15.77</v>
      </c>
      <c r="I35" s="73">
        <f t="shared" si="2"/>
        <v>48016</v>
      </c>
      <c r="J35" s="73">
        <f t="shared" si="3"/>
        <v>7273.169999999998</v>
      </c>
      <c r="K35" s="77">
        <f t="shared" si="3"/>
        <v>-0.05000000000000071</v>
      </c>
    </row>
    <row r="36" spans="1:11" ht="12.75">
      <c r="A36" s="25">
        <v>30</v>
      </c>
      <c r="B36" s="26" t="s">
        <v>28</v>
      </c>
      <c r="C36" s="53">
        <v>1013555</v>
      </c>
      <c r="D36" s="68">
        <v>145631.13</v>
      </c>
      <c r="E36" s="71">
        <f t="shared" si="0"/>
        <v>14.37</v>
      </c>
      <c r="F36" s="15">
        <v>993641</v>
      </c>
      <c r="G36" s="11">
        <v>137379.5</v>
      </c>
      <c r="H36" s="27">
        <f t="shared" si="1"/>
        <v>13.83</v>
      </c>
      <c r="I36" s="73">
        <f t="shared" si="2"/>
        <v>-19914</v>
      </c>
      <c r="J36" s="73">
        <f t="shared" si="3"/>
        <v>-8251.630000000005</v>
      </c>
      <c r="K36" s="77">
        <f t="shared" si="3"/>
        <v>-0.5399999999999991</v>
      </c>
    </row>
    <row r="37" spans="1:11" ht="12.75">
      <c r="A37" s="25">
        <v>31</v>
      </c>
      <c r="B37" s="26" t="s">
        <v>29</v>
      </c>
      <c r="C37" s="53">
        <v>1131636</v>
      </c>
      <c r="D37" s="68">
        <v>188613.45</v>
      </c>
      <c r="E37" s="71">
        <f t="shared" si="0"/>
        <v>16.67</v>
      </c>
      <c r="F37" s="15">
        <v>1286820</v>
      </c>
      <c r="G37" s="11">
        <v>209307.21</v>
      </c>
      <c r="H37" s="27">
        <f t="shared" si="1"/>
        <v>16.27</v>
      </c>
      <c r="I37" s="73">
        <f t="shared" si="2"/>
        <v>155184</v>
      </c>
      <c r="J37" s="73">
        <f t="shared" si="3"/>
        <v>20693.75999999998</v>
      </c>
      <c r="K37" s="77">
        <f t="shared" si="3"/>
        <v>-0.40000000000000213</v>
      </c>
    </row>
    <row r="38" spans="1:11" ht="12.75">
      <c r="A38" s="25">
        <v>32</v>
      </c>
      <c r="B38" s="26" t="s">
        <v>30</v>
      </c>
      <c r="C38" s="53">
        <v>715826</v>
      </c>
      <c r="D38" s="68">
        <v>103724.92</v>
      </c>
      <c r="E38" s="71">
        <f t="shared" si="0"/>
        <v>14.49</v>
      </c>
      <c r="F38" s="15">
        <v>764283</v>
      </c>
      <c r="G38" s="11">
        <v>102313.06</v>
      </c>
      <c r="H38" s="27">
        <f t="shared" si="1"/>
        <v>13.39</v>
      </c>
      <c r="I38" s="73">
        <f t="shared" si="2"/>
        <v>48457</v>
      </c>
      <c r="J38" s="73">
        <f t="shared" si="3"/>
        <v>-1411.8600000000006</v>
      </c>
      <c r="K38" s="77">
        <f t="shared" si="3"/>
        <v>-1.0999999999999996</v>
      </c>
    </row>
    <row r="39" spans="1:11" ht="13.5" thickBot="1">
      <c r="A39" s="25">
        <v>33</v>
      </c>
      <c r="B39" s="28" t="s">
        <v>31</v>
      </c>
      <c r="C39" s="54">
        <v>370371</v>
      </c>
      <c r="D39" s="68">
        <v>57284.81</v>
      </c>
      <c r="E39" s="72">
        <f t="shared" si="0"/>
        <v>15.47</v>
      </c>
      <c r="F39" s="18">
        <v>389387</v>
      </c>
      <c r="G39" s="11">
        <v>54797.05</v>
      </c>
      <c r="H39" s="29">
        <f t="shared" si="1"/>
        <v>14.07</v>
      </c>
      <c r="I39" s="74">
        <f t="shared" si="2"/>
        <v>19016</v>
      </c>
      <c r="J39" s="74">
        <f t="shared" si="3"/>
        <v>-2487.7599999999948</v>
      </c>
      <c r="K39" s="78">
        <f t="shared" si="3"/>
        <v>-1.4000000000000004</v>
      </c>
    </row>
    <row r="40" spans="1:11" ht="16.5" thickBot="1">
      <c r="A40" s="30"/>
      <c r="B40" s="31" t="s">
        <v>32</v>
      </c>
      <c r="C40" s="32">
        <f>SUM(C7:C39)</f>
        <v>46095190</v>
      </c>
      <c r="D40" s="69">
        <f>SUM(D7:D39)</f>
        <v>7493498.16</v>
      </c>
      <c r="E40" s="59">
        <f t="shared" si="0"/>
        <v>16.26</v>
      </c>
      <c r="F40" s="32">
        <f>SUM(F7:F39)</f>
        <v>49119303</v>
      </c>
      <c r="G40" s="32">
        <f>SUM(G7:G39)</f>
        <v>8264944.0699999975</v>
      </c>
      <c r="H40" s="21">
        <f t="shared" si="1"/>
        <v>16.83</v>
      </c>
      <c r="I40" s="75">
        <f t="shared" si="2"/>
        <v>3024113</v>
      </c>
      <c r="J40" s="75">
        <f>G40-D40</f>
        <v>771445.9099999974</v>
      </c>
      <c r="K40" s="59">
        <f t="shared" si="3"/>
        <v>0.5699999999999967</v>
      </c>
    </row>
  </sheetData>
  <sheetProtection/>
  <mergeCells count="7">
    <mergeCell ref="A1:I2"/>
    <mergeCell ref="J3:K3"/>
    <mergeCell ref="A4:A5"/>
    <mergeCell ref="B4:B5"/>
    <mergeCell ref="C4:E4"/>
    <mergeCell ref="F4:H4"/>
    <mergeCell ref="I4:K4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Бабась А.А.</cp:lastModifiedBy>
  <cp:lastPrinted>2017-10-10T09:25:33Z</cp:lastPrinted>
  <dcterms:created xsi:type="dcterms:W3CDTF">2005-05-17T11:24:02Z</dcterms:created>
  <dcterms:modified xsi:type="dcterms:W3CDTF">2017-10-12T11:28:33Z</dcterms:modified>
  <cp:category/>
  <cp:version/>
  <cp:contentType/>
  <cp:contentStatus/>
</cp:coreProperties>
</file>