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5" sheetId="1" r:id="rId1"/>
  </sheets>
  <definedNames>
    <definedName name="_xlnm.Print_Titles" localSheetId="0">'Приложение 15'!$7:$9</definedName>
    <definedName name="_xlnm.Print_Area" localSheetId="0">'Приложение 15'!$A$1:$F$62</definedName>
  </definedNames>
  <calcPr fullCalcOnLoad="1"/>
</workbook>
</file>

<file path=xl/sharedStrings.xml><?xml version="1.0" encoding="utf-8"?>
<sst xmlns="http://schemas.openxmlformats.org/spreadsheetml/2006/main" count="117" uniqueCount="117">
  <si>
    <t>рублей</t>
  </si>
  <si>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</si>
  <si>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</si>
  <si>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</si>
  <si>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</si>
  <si>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</si>
  <si>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</si>
  <si>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</si>
  <si>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</si>
  <si>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</si>
  <si>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</si>
  <si>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</si>
  <si>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</si>
  <si>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</si>
  <si>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</si>
  <si>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</si>
  <si>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</si>
  <si>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</si>
  <si>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</si>
  <si>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</si>
  <si>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</si>
  <si>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</si>
  <si>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</si>
  <si>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</si>
  <si>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</si>
  <si>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</si>
  <si>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</si>
  <si>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818 01 03 01 00 02 5002 810</t>
  </si>
  <si>
    <t>000 01 06 00 00 00 0000 000</t>
  </si>
  <si>
    <t>Иные источники внутреннего финансирования дефицитов бюджетов</t>
  </si>
  <si>
    <t>818 01 06 04 00 00 0000 000</t>
  </si>
  <si>
    <t xml:space="preserve">Исполнение государственных и муниципальных гарантий </t>
  </si>
  <si>
    <t>818 01 06 04 01 00 0000 000</t>
  </si>
  <si>
    <t>Исполнение государственных и муниципальных гарантий в валюте Российской Федерации</t>
  </si>
  <si>
    <t>818 01 06 04 01 00 0000 800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</si>
  <si>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</si>
  <si>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818 01 06 04 01 02 0000 810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</si>
  <si>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</si>
  <si>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818 01 06 04 01 02 7014 810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</si>
  <si>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</si>
  <si>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</si>
  <si>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</si>
  <si>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</si>
  <si>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</si>
  <si>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</si>
  <si>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</si>
  <si>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</si>
  <si>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818 01 06 05 01 02 7001 640</t>
  </si>
  <si>
    <t>818 01 06 05 01 02 7014 640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</si>
  <si>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</si>
  <si>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</si>
  <si>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</si>
  <si>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</si>
  <si>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</si>
  <si>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</si>
  <si>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</si>
  <si>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</si>
  <si>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
Федерации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</si>
  <si>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</si>
  <si>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</si>
  <si>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818 01 06 05 02 02 2603 540</t>
  </si>
  <si>
    <t>Итого источников внутреннего финансирования дефицита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</si>
  <si>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</si>
  <si>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</si>
  <si>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</t>
  </si>
  <si>
    <t>Исполнение государственной гарантии субъекта Российской Федерации в валюте Российской Федерации, предоставленной ТнВ «Ударник»</t>
  </si>
  <si>
    <t>Возврат бюджетных кредитов, предоставленных
Брянскому областному фонду жилищного строительства и ипотеки, от АНО «Брянский областной жилищный фонд» в валюте Российской Федерации</t>
  </si>
  <si>
    <t>Возврат бюджетами муниципальных образований бюджетных кредитов, полученных из бюджета субъекта Российской Федерации для покрытия временных кассовых разрывов, возникающих при исполнении бюджетов муниципальных образований</t>
  </si>
  <si>
    <t>Предоставление бюджетам муниципальных образований из бюджета субъекта Российской Федерации бюджетных кредитов для покрытия временных кассовых разрывов, возникающих при исполнении бюджетов муниципальных образований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</si>
  <si>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</si>
  <si>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</si>
  <si>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</si>
  <si>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</si>
  <si>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</si>
  <si>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</si>
  <si>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</si>
  <si>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</si>
  <si>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</si>
  <si>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</si>
  <si>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818 01 03 01 00 02 5002 710</t>
  </si>
  <si>
    <t>Получение бюджетом субъекта Российской Федерации бюджетных кредитов для частичного покрытия дефицита бюджета</t>
  </si>
  <si>
    <t>818 01 06 05 02 02 5005 540</t>
  </si>
  <si>
    <t>Предоставление бюджетам муниципальных образований из бюджета субъекта Российской Федерации бюджетных кредитов для частичного покрытия дефицитов бюджетов муниципальных образований</t>
  </si>
  <si>
    <t>Возврат бюджетного кредита, предоставленного ТнВ «Ударник», в валюте Российской Федерации</t>
  </si>
  <si>
    <t>Приложение 4</t>
  </si>
  <si>
    <t>к постановлению</t>
  </si>
  <si>
    <t>Правительства Брянской области</t>
  </si>
  <si>
    <t>818 01 06 10 00 00 0000 000</t>
  </si>
  <si>
    <t>Операции по управлению остатками средств на единых счетах бюджетов</t>
  </si>
  <si>
    <t>818 01 06 10 02 00 0000 500</t>
  </si>
  <si>
    <t>818 01 06 10 02 02 0000 550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</si>
  <si>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в финансовых органах в соответствии с законодательством Российской Федерации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</si>
  <si>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</si>
  <si>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</si>
  <si>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</si>
  <si>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</si>
  <si>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</si>
  <si>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</si>
  <si>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</si>
  <si>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</si>
  <si>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</si>
  <si>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Возврат бюджетного кредита, предоставленного МУП «Брянский городской водоканал», в валюте Российской Федерации</t>
  </si>
  <si>
    <t>Процент исполнения к уточненным назначениям</t>
  </si>
  <si>
    <t>Утверждено на 2016 год</t>
  </si>
  <si>
    <t>Уточненные назначения                            на 2016 год</t>
  </si>
  <si>
    <t>818 01 06 04 01 02 7003 810</t>
  </si>
  <si>
    <t>Исполнение государственной гарантии субъекта Российской Федерации в валюте Российской Федерации, предоставленной на реализацию проекта «Городское водоснабжение и канализация» МУП «Брянский городской водоканал»</t>
  </si>
  <si>
    <t>818 01 06 05 01 02 7003 640</t>
  </si>
  <si>
    <t>Источники внутреннего финансирования дефицита областного бюджета за 9 месяцев 2016 года</t>
  </si>
  <si>
    <t>Кассовое исполнение                             за 9 месяцев                   2016 года</t>
  </si>
  <si>
    <t>824 01 06 01 00 00 0000 000</t>
  </si>
  <si>
    <t>Акции и иные формы участия в капитале, находящиеся в государственной и муниципальной собственности</t>
  </si>
  <si>
    <t>824 01 06 01 00 00 0000 630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</si>
  <si>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</si>
  <si>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824 01 06 01 00 02 0000 630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</si>
  <si>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</si>
  <si>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от 31 октября 2016 г. № 555-п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</si>
</sst>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91" zoomScaleNormal="90" zoomScaleSheetLayoutView="91" zoomScalePageLayoutView="0" workbookViewId="0" topLeftCell="A1">
      <selection activeCell="A5" sqref="A5:F5"/>
    </sheetView>
  </sheetViews>
  <sheetFormatPr defaultColWidth="5.28125" defaultRowHeight="15"/>
  <cols>
    <col min="1" max="1" width="30.7109375" style="2" customWidth="1"/>
    <col min="2" max="2" width="73.57421875" style="2" customWidth="1"/>
    <col min="3" max="3" width="19.421875" style="1" customWidth="1"/>
    <col min="4" max="4" width="19.28125" style="1" customWidth="1"/>
    <col min="5" max="5" width="19.421875" style="1" customWidth="1"/>
    <col min="6" max="6" width="14.00390625" style="1" customWidth="1"/>
    <col min="7" max="252" width="9.140625" style="1" customWidth="1"/>
    <col min="253" max="253" width="26.00390625" style="1" customWidth="1"/>
    <col min="254" max="254" width="41.8515625" style="1" customWidth="1"/>
    <col min="255" max="255" width="16.7109375" style="1" customWidth="1"/>
    <col min="256" max="16384" width="5.28125" style="1" customWidth="1"/>
  </cols>
  <sheetData>
    <row r="1" spans="1:6" ht="18">
      <c r="A1" s="5"/>
      <c r="B1" s="6"/>
      <c r="C1" s="6"/>
      <c r="D1" s="34" t="s">
        <v>84</v>
      </c>
      <c r="E1" s="34"/>
      <c r="F1" s="34"/>
    </row>
    <row r="2" spans="1:6" ht="18">
      <c r="A2" s="5"/>
      <c r="B2" s="6"/>
      <c r="C2" s="6"/>
      <c r="D2" s="34" t="s">
        <v>85</v>
      </c>
      <c r="E2" s="34"/>
      <c r="F2" s="34"/>
    </row>
    <row r="3" spans="4:6" ht="18">
      <c r="D3" s="34" t="s">
        <v>86</v>
      </c>
      <c r="E3" s="34"/>
      <c r="F3" s="34"/>
    </row>
    <row r="4" spans="1:6" s="3" customFormat="1" ht="18" customHeight="1">
      <c r="A4" s="5"/>
      <c r="B4" s="6"/>
      <c r="C4" s="6"/>
      <c r="D4" s="34" t="s">
        <v>116</v>
      </c>
      <c r="E4" s="34"/>
      <c r="F4" s="34"/>
    </row>
    <row r="5" spans="1:6" ht="24" customHeight="1">
      <c r="A5" s="35" t="s">
        <v>108</v>
      </c>
      <c r="B5" s="35"/>
      <c r="C5" s="35"/>
      <c r="D5" s="35"/>
      <c r="E5" s="35"/>
      <c r="F5" s="35"/>
    </row>
    <row r="6" spans="3:6" ht="13.5" customHeight="1">
      <c r="C6" s="36" t="s">
        <v>0</v>
      </c>
      <c r="D6" s="36"/>
      <c r="E6" s="36"/>
      <c r="F6" s="36"/>
    </row>
    <row r="7" spans="1:6" ht="39.75" customHeight="1">
      <c r="A7" s="31" t="s">
        <v>1</v>
      </c>
      <c r="B7" s="31" t="s">
        <v>2</v>
      </c>
      <c r="C7" s="32" t="s">
        <v>103</v>
      </c>
      <c r="D7" s="32" t="s">
        <v>104</v>
      </c>
      <c r="E7" s="32" t="s">
        <v>109</v>
      </c>
      <c r="F7" s="32" t="s">
        <v>102</v>
      </c>
    </row>
    <row r="8" spans="1:6" s="4" customFormat="1" ht="33" customHeight="1">
      <c r="A8" s="31"/>
      <c r="B8" s="31"/>
      <c r="C8" s="33"/>
      <c r="D8" s="33"/>
      <c r="E8" s="33"/>
      <c r="F8" s="33"/>
    </row>
    <row r="9" spans="1:6" s="4" customFormat="1" ht="14.25" customHeight="1" hidden="1">
      <c r="A9" s="7">
        <v>1</v>
      </c>
      <c r="B9" s="7">
        <v>2</v>
      </c>
      <c r="C9" s="7">
        <v>3</v>
      </c>
      <c r="D9" s="11"/>
      <c r="E9" s="11"/>
      <c r="F9" s="11"/>
    </row>
    <row r="10" spans="1:6" ht="30.75" customHeight="1">
      <c r="A10" s="23" t="s">
        <v>3</v>
      </c>
      <c r="B10" s="8" t="s">
        <v>4</v>
      </c>
      <c r="C10" s="9">
        <f>C11+C13</f>
        <v>-3085846235.8</v>
      </c>
      <c r="D10" s="9">
        <f>D11+D13</f>
        <v>-3085846235.8</v>
      </c>
      <c r="E10" s="9">
        <f>E11+E13</f>
        <v>-4334929000.77</v>
      </c>
      <c r="F10" s="22">
        <f>E10/D10*100</f>
        <v>140.47780315425138</v>
      </c>
    </row>
    <row r="11" spans="1:6" ht="31.5">
      <c r="A11" s="7" t="s">
        <v>5</v>
      </c>
      <c r="B11" s="10" t="s">
        <v>6</v>
      </c>
      <c r="C11" s="11">
        <f>C12</f>
        <v>1900653764.97</v>
      </c>
      <c r="D11" s="11">
        <f>D12</f>
        <v>1900653764.97</v>
      </c>
      <c r="E11" s="11">
        <f>E12</f>
        <v>0</v>
      </c>
      <c r="F11" s="21"/>
    </row>
    <row r="12" spans="1:6" ht="31.5">
      <c r="A12" s="7" t="s">
        <v>7</v>
      </c>
      <c r="B12" s="10" t="s">
        <v>8</v>
      </c>
      <c r="C12" s="12">
        <v>1900653764.97</v>
      </c>
      <c r="D12" s="12">
        <v>1900653764.97</v>
      </c>
      <c r="E12" s="11">
        <v>0</v>
      </c>
      <c r="F12" s="21"/>
    </row>
    <row r="13" spans="1:6" ht="31.5">
      <c r="A13" s="7" t="s">
        <v>9</v>
      </c>
      <c r="B13" s="10" t="s">
        <v>10</v>
      </c>
      <c r="C13" s="11">
        <f>C14</f>
        <v>-4986500000.77</v>
      </c>
      <c r="D13" s="11">
        <f>D14</f>
        <v>-4986500000.77</v>
      </c>
      <c r="E13" s="11">
        <f>E14</f>
        <v>-4334929000.77</v>
      </c>
      <c r="F13" s="21">
        <f aca="true" t="shared" si="0" ref="F13:F22">E13/D13*100</f>
        <v>86.93329991177407</v>
      </c>
    </row>
    <row r="14" spans="1:6" ht="31.5">
      <c r="A14" s="7" t="s">
        <v>11</v>
      </c>
      <c r="B14" s="10" t="s">
        <v>12</v>
      </c>
      <c r="C14" s="11">
        <v>-4986500000.77</v>
      </c>
      <c r="D14" s="11">
        <v>-4986500000.77</v>
      </c>
      <c r="E14" s="11">
        <v>-4334929000.77</v>
      </c>
      <c r="F14" s="21">
        <f t="shared" si="0"/>
        <v>86.93329991177407</v>
      </c>
    </row>
    <row r="15" spans="1:6" ht="31.5">
      <c r="A15" s="24" t="s">
        <v>13</v>
      </c>
      <c r="B15" s="13" t="s">
        <v>14</v>
      </c>
      <c r="C15" s="14">
        <f>C16</f>
        <v>3831567999.9999995</v>
      </c>
      <c r="D15" s="9">
        <f>D16</f>
        <v>3831567999.9999995</v>
      </c>
      <c r="E15" s="25">
        <f>E16</f>
        <v>4187568000</v>
      </c>
      <c r="F15" s="22">
        <f t="shared" si="0"/>
        <v>109.29123533759548</v>
      </c>
    </row>
    <row r="16" spans="1:6" ht="31.5">
      <c r="A16" s="7" t="s">
        <v>15</v>
      </c>
      <c r="B16" s="10" t="s">
        <v>16</v>
      </c>
      <c r="C16" s="12">
        <f>C17+C21</f>
        <v>3831567999.9999995</v>
      </c>
      <c r="D16" s="12">
        <f>D17+D21</f>
        <v>3831567999.9999995</v>
      </c>
      <c r="E16" s="12">
        <f>E17+E21</f>
        <v>4187568000</v>
      </c>
      <c r="F16" s="21">
        <f t="shared" si="0"/>
        <v>109.29123533759548</v>
      </c>
    </row>
    <row r="17" spans="1:6" ht="31.5">
      <c r="A17" s="7" t="s">
        <v>17</v>
      </c>
      <c r="B17" s="10" t="s">
        <v>18</v>
      </c>
      <c r="C17" s="12">
        <f>C18</f>
        <v>6782185848.23</v>
      </c>
      <c r="D17" s="11">
        <f>D18</f>
        <v>6782185848.23</v>
      </c>
      <c r="E17" s="26">
        <f>E18</f>
        <v>4887568000</v>
      </c>
      <c r="F17" s="21">
        <f t="shared" si="0"/>
        <v>72.0647901631234</v>
      </c>
    </row>
    <row r="18" spans="1:6" ht="47.25">
      <c r="A18" s="7" t="s">
        <v>19</v>
      </c>
      <c r="B18" s="10" t="s">
        <v>20</v>
      </c>
      <c r="C18" s="12">
        <f>C19+C20</f>
        <v>6782185848.23</v>
      </c>
      <c r="D18" s="11">
        <f>D19+D20</f>
        <v>6782185848.23</v>
      </c>
      <c r="E18" s="26">
        <f>E19+E20</f>
        <v>4887568000</v>
      </c>
      <c r="F18" s="21">
        <f t="shared" si="0"/>
        <v>72.0647901631234</v>
      </c>
    </row>
    <row r="19" spans="1:6" ht="31.5">
      <c r="A19" s="7" t="s">
        <v>79</v>
      </c>
      <c r="B19" s="10" t="s">
        <v>80</v>
      </c>
      <c r="C19" s="12">
        <v>4187568000</v>
      </c>
      <c r="D19" s="12">
        <v>4187568000</v>
      </c>
      <c r="E19" s="12">
        <v>4187568000</v>
      </c>
      <c r="F19" s="21">
        <f t="shared" si="0"/>
        <v>100</v>
      </c>
    </row>
    <row r="20" spans="1:6" ht="47.25">
      <c r="A20" s="7" t="s">
        <v>21</v>
      </c>
      <c r="B20" s="10" t="s">
        <v>63</v>
      </c>
      <c r="C20" s="12">
        <v>2594617848.23</v>
      </c>
      <c r="D20" s="12">
        <v>2594617848.23</v>
      </c>
      <c r="E20" s="26">
        <v>700000000</v>
      </c>
      <c r="F20" s="21">
        <f t="shared" si="0"/>
        <v>26.978924872405656</v>
      </c>
    </row>
    <row r="21" spans="1:6" ht="47.25">
      <c r="A21" s="7" t="s">
        <v>22</v>
      </c>
      <c r="B21" s="10" t="s">
        <v>23</v>
      </c>
      <c r="C21" s="12">
        <f>C22</f>
        <v>-2950617848.23</v>
      </c>
      <c r="D21" s="11">
        <f>D22</f>
        <v>-2950617848.23</v>
      </c>
      <c r="E21" s="26">
        <f>E22</f>
        <v>-700000000</v>
      </c>
      <c r="F21" s="21">
        <f t="shared" si="0"/>
        <v>23.72384483541005</v>
      </c>
    </row>
    <row r="22" spans="1:6" ht="47.25">
      <c r="A22" s="7" t="s">
        <v>24</v>
      </c>
      <c r="B22" s="10" t="s">
        <v>25</v>
      </c>
      <c r="C22" s="12">
        <f>C23+C24</f>
        <v>-2950617848.23</v>
      </c>
      <c r="D22" s="12">
        <f>D23+D24</f>
        <v>-2950617848.23</v>
      </c>
      <c r="E22" s="26">
        <f>E23+E24</f>
        <v>-700000000</v>
      </c>
      <c r="F22" s="21">
        <f t="shared" si="0"/>
        <v>23.72384483541005</v>
      </c>
    </row>
    <row r="23" spans="1:6" ht="63">
      <c r="A23" s="7" t="s">
        <v>27</v>
      </c>
      <c r="B23" s="10" t="s">
        <v>64</v>
      </c>
      <c r="C23" s="11">
        <v>-356000000</v>
      </c>
      <c r="D23" s="11">
        <v>-356000000</v>
      </c>
      <c r="E23" s="11">
        <v>0</v>
      </c>
      <c r="F23" s="21"/>
    </row>
    <row r="24" spans="1:6" ht="47.25">
      <c r="A24" s="7" t="s">
        <v>26</v>
      </c>
      <c r="B24" s="10" t="s">
        <v>62</v>
      </c>
      <c r="C24" s="12">
        <v>-2594617848.23</v>
      </c>
      <c r="D24" s="12">
        <v>-2594617848.23</v>
      </c>
      <c r="E24" s="26">
        <v>-700000000</v>
      </c>
      <c r="F24" s="21">
        <f>E24/D24*100</f>
        <v>26.978924872405656</v>
      </c>
    </row>
    <row r="25" spans="1:6" ht="18">
      <c r="A25" s="24" t="s">
        <v>69</v>
      </c>
      <c r="B25" s="13" t="s">
        <v>70</v>
      </c>
      <c r="C25" s="9">
        <f>C30</f>
        <v>57275041.62</v>
      </c>
      <c r="D25" s="25">
        <f>D26+D30</f>
        <v>81845349.12</v>
      </c>
      <c r="E25" s="25">
        <f>E26+E30</f>
        <v>-1389101715.0300002</v>
      </c>
      <c r="F25" s="21"/>
    </row>
    <row r="26" spans="1:6" ht="18">
      <c r="A26" s="19" t="s">
        <v>93</v>
      </c>
      <c r="B26" s="20" t="s">
        <v>94</v>
      </c>
      <c r="C26" s="11">
        <v>0</v>
      </c>
      <c r="D26" s="11">
        <v>0</v>
      </c>
      <c r="E26" s="26">
        <f>E27</f>
        <v>-1446376756.65</v>
      </c>
      <c r="F26" s="21"/>
    </row>
    <row r="27" spans="1:6" ht="18">
      <c r="A27" s="19" t="s">
        <v>95</v>
      </c>
      <c r="B27" s="20" t="s">
        <v>96</v>
      </c>
      <c r="C27" s="11">
        <v>0</v>
      </c>
      <c r="D27" s="11">
        <v>0</v>
      </c>
      <c r="E27" s="26">
        <f>E28</f>
        <v>-1446376756.65</v>
      </c>
      <c r="F27" s="21"/>
    </row>
    <row r="28" spans="1:6" ht="18">
      <c r="A28" s="19" t="s">
        <v>97</v>
      </c>
      <c r="B28" s="20" t="s">
        <v>98</v>
      </c>
      <c r="C28" s="11">
        <v>0</v>
      </c>
      <c r="D28" s="11">
        <v>0</v>
      </c>
      <c r="E28" s="26">
        <f>E29</f>
        <v>-1446376756.65</v>
      </c>
      <c r="F28" s="21"/>
    </row>
    <row r="29" spans="1:6" ht="31.5">
      <c r="A29" s="19" t="s">
        <v>99</v>
      </c>
      <c r="B29" s="20" t="s">
        <v>100</v>
      </c>
      <c r="C29" s="11">
        <v>0</v>
      </c>
      <c r="D29" s="11">
        <v>0</v>
      </c>
      <c r="E29" s="26">
        <v>-1446376756.65</v>
      </c>
      <c r="F29" s="21"/>
    </row>
    <row r="30" spans="1:6" ht="18">
      <c r="A30" s="7" t="s">
        <v>71</v>
      </c>
      <c r="B30" s="10" t="s">
        <v>72</v>
      </c>
      <c r="C30" s="11">
        <f aca="true" t="shared" si="1" ref="C30:E32">C31</f>
        <v>57275041.62</v>
      </c>
      <c r="D30" s="26">
        <f t="shared" si="1"/>
        <v>81845349.12</v>
      </c>
      <c r="E30" s="26">
        <f t="shared" si="1"/>
        <v>57275041.62</v>
      </c>
      <c r="F30" s="21">
        <f aca="true" t="shared" si="2" ref="F30:F43">E30/D30*100</f>
        <v>69.97959228694167</v>
      </c>
    </row>
    <row r="31" spans="1:6" ht="18">
      <c r="A31" s="7" t="s">
        <v>73</v>
      </c>
      <c r="B31" s="10" t="s">
        <v>74</v>
      </c>
      <c r="C31" s="11">
        <f t="shared" si="1"/>
        <v>57275041.62</v>
      </c>
      <c r="D31" s="26">
        <f t="shared" si="1"/>
        <v>81845349.12</v>
      </c>
      <c r="E31" s="26">
        <f t="shared" si="1"/>
        <v>57275041.62</v>
      </c>
      <c r="F31" s="21">
        <f t="shared" si="2"/>
        <v>69.97959228694167</v>
      </c>
    </row>
    <row r="32" spans="1:6" ht="18">
      <c r="A32" s="7" t="s">
        <v>75</v>
      </c>
      <c r="B32" s="10" t="s">
        <v>76</v>
      </c>
      <c r="C32" s="11">
        <f t="shared" si="1"/>
        <v>57275041.62</v>
      </c>
      <c r="D32" s="26">
        <f t="shared" si="1"/>
        <v>81845349.12</v>
      </c>
      <c r="E32" s="26">
        <f t="shared" si="1"/>
        <v>57275041.62</v>
      </c>
      <c r="F32" s="21">
        <f t="shared" si="2"/>
        <v>69.97959228694167</v>
      </c>
    </row>
    <row r="33" spans="1:6" ht="31.5">
      <c r="A33" s="7" t="s">
        <v>77</v>
      </c>
      <c r="B33" s="10" t="s">
        <v>78</v>
      </c>
      <c r="C33" s="11">
        <v>57275041.62</v>
      </c>
      <c r="D33" s="11">
        <v>81845349.12</v>
      </c>
      <c r="E33" s="27">
        <v>57275041.62</v>
      </c>
      <c r="F33" s="21">
        <f t="shared" si="2"/>
        <v>69.97959228694167</v>
      </c>
    </row>
    <row r="34" spans="1:6" ht="31.5">
      <c r="A34" s="24" t="s">
        <v>28</v>
      </c>
      <c r="B34" s="13" t="s">
        <v>29</v>
      </c>
      <c r="C34" s="14">
        <f>C38+C44</f>
        <v>0</v>
      </c>
      <c r="D34" s="14">
        <f>D38+D44</f>
        <v>0</v>
      </c>
      <c r="E34" s="14">
        <f>E35+E38+E44+E59</f>
        <v>685712443</v>
      </c>
      <c r="F34" s="21"/>
    </row>
    <row r="35" spans="1:6" ht="31.5">
      <c r="A35" s="19" t="s">
        <v>110</v>
      </c>
      <c r="B35" s="20" t="s">
        <v>111</v>
      </c>
      <c r="C35" s="11">
        <v>0</v>
      </c>
      <c r="D35" s="11">
        <v>0</v>
      </c>
      <c r="E35" s="11">
        <f>E36</f>
        <v>23141500</v>
      </c>
      <c r="F35" s="21"/>
    </row>
    <row r="36" spans="1:6" ht="31.5">
      <c r="A36" s="19" t="s">
        <v>112</v>
      </c>
      <c r="B36" s="20" t="s">
        <v>113</v>
      </c>
      <c r="C36" s="11">
        <v>0</v>
      </c>
      <c r="D36" s="11">
        <v>0</v>
      </c>
      <c r="E36" s="11">
        <f>E37</f>
        <v>23141500</v>
      </c>
      <c r="F36" s="21"/>
    </row>
    <row r="37" spans="1:6" ht="31.5">
      <c r="A37" s="19" t="s">
        <v>114</v>
      </c>
      <c r="B37" s="20" t="s">
        <v>115</v>
      </c>
      <c r="C37" s="11">
        <v>0</v>
      </c>
      <c r="D37" s="11">
        <v>0</v>
      </c>
      <c r="E37" s="11">
        <v>23141500</v>
      </c>
      <c r="F37" s="21"/>
    </row>
    <row r="38" spans="1:6" ht="18">
      <c r="A38" s="7" t="s">
        <v>30</v>
      </c>
      <c r="B38" s="10" t="s">
        <v>31</v>
      </c>
      <c r="C38" s="12">
        <f aca="true" t="shared" si="3" ref="C38:E40">C39</f>
        <v>-65967008.97</v>
      </c>
      <c r="D38" s="11">
        <f t="shared" si="3"/>
        <v>-65967008.97</v>
      </c>
      <c r="E38" s="26">
        <f t="shared" si="3"/>
        <v>-22407008.97</v>
      </c>
      <c r="F38" s="21">
        <f t="shared" si="2"/>
        <v>33.96699247072139</v>
      </c>
    </row>
    <row r="39" spans="1:6" ht="31.5">
      <c r="A39" s="7" t="s">
        <v>32</v>
      </c>
      <c r="B39" s="10" t="s">
        <v>33</v>
      </c>
      <c r="C39" s="12">
        <f t="shared" si="3"/>
        <v>-65967008.97</v>
      </c>
      <c r="D39" s="11">
        <f t="shared" si="3"/>
        <v>-65967008.97</v>
      </c>
      <c r="E39" s="26">
        <f t="shared" si="3"/>
        <v>-22407008.97</v>
      </c>
      <c r="F39" s="21">
        <f t="shared" si="2"/>
        <v>33.96699247072139</v>
      </c>
    </row>
    <row r="40" spans="1:6" ht="78.75">
      <c r="A40" s="7" t="s">
        <v>34</v>
      </c>
      <c r="B40" s="10" t="s">
        <v>35</v>
      </c>
      <c r="C40" s="12">
        <f t="shared" si="3"/>
        <v>-65967008.97</v>
      </c>
      <c r="D40" s="11">
        <f t="shared" si="3"/>
        <v>-65967008.97</v>
      </c>
      <c r="E40" s="26">
        <f t="shared" si="3"/>
        <v>-22407008.97</v>
      </c>
      <c r="F40" s="21">
        <f t="shared" si="2"/>
        <v>33.96699247072139</v>
      </c>
    </row>
    <row r="41" spans="1:6" ht="94.5">
      <c r="A41" s="7" t="s">
        <v>36</v>
      </c>
      <c r="B41" s="10" t="s">
        <v>37</v>
      </c>
      <c r="C41" s="12">
        <f>C42+C43</f>
        <v>-65967008.97</v>
      </c>
      <c r="D41" s="11">
        <f>D42+D43</f>
        <v>-65967008.97</v>
      </c>
      <c r="E41" s="26">
        <f>E42+E43</f>
        <v>-22407008.97</v>
      </c>
      <c r="F41" s="21">
        <f t="shared" si="2"/>
        <v>33.96699247072139</v>
      </c>
    </row>
    <row r="42" spans="1:6" ht="63">
      <c r="A42" s="28" t="s">
        <v>105</v>
      </c>
      <c r="B42" s="15" t="s">
        <v>106</v>
      </c>
      <c r="C42" s="12">
        <v>-43560000</v>
      </c>
      <c r="D42" s="12">
        <v>-43560000</v>
      </c>
      <c r="E42" s="17">
        <v>0</v>
      </c>
      <c r="F42" s="21"/>
    </row>
    <row r="43" spans="1:6" ht="33.75" customHeight="1">
      <c r="A43" s="7" t="s">
        <v>38</v>
      </c>
      <c r="B43" s="15" t="s">
        <v>65</v>
      </c>
      <c r="C43" s="12">
        <v>-22407008.97</v>
      </c>
      <c r="D43" s="12">
        <v>-22407008.97</v>
      </c>
      <c r="E43" s="12">
        <v>-22407008.97</v>
      </c>
      <c r="F43" s="21">
        <f t="shared" si="2"/>
        <v>100</v>
      </c>
    </row>
    <row r="44" spans="1:6" ht="31.5">
      <c r="A44" s="7" t="s">
        <v>39</v>
      </c>
      <c r="B44" s="10" t="s">
        <v>40</v>
      </c>
      <c r="C44" s="12">
        <f>C45+C54</f>
        <v>65967008.97</v>
      </c>
      <c r="D44" s="12">
        <f>D45+D54</f>
        <v>65967008.97</v>
      </c>
      <c r="E44" s="12">
        <f>E45+E54</f>
        <v>-92157000</v>
      </c>
      <c r="F44" s="21">
        <f>E44/D44*100</f>
        <v>-139.70165002010398</v>
      </c>
    </row>
    <row r="45" spans="1:6" ht="31.5">
      <c r="A45" s="7" t="s">
        <v>41</v>
      </c>
      <c r="B45" s="10" t="s">
        <v>42</v>
      </c>
      <c r="C45" s="12">
        <f>C46+C51</f>
        <v>165967008.97</v>
      </c>
      <c r="D45" s="12">
        <f>D46+D51</f>
        <v>165967008.97</v>
      </c>
      <c r="E45" s="12">
        <f>E46+E51</f>
        <v>0</v>
      </c>
      <c r="F45" s="21"/>
    </row>
    <row r="46" spans="1:6" ht="31.5">
      <c r="A46" s="7" t="s">
        <v>43</v>
      </c>
      <c r="B46" s="10" t="s">
        <v>44</v>
      </c>
      <c r="C46" s="12">
        <f>C47</f>
        <v>65967008.97</v>
      </c>
      <c r="D46" s="12">
        <f>D47</f>
        <v>65967008.97</v>
      </c>
      <c r="E46" s="26">
        <f>E47</f>
        <v>0</v>
      </c>
      <c r="F46" s="21"/>
    </row>
    <row r="47" spans="1:6" ht="47.25">
      <c r="A47" s="7" t="s">
        <v>45</v>
      </c>
      <c r="B47" s="10" t="s">
        <v>46</v>
      </c>
      <c r="C47" s="12">
        <f>C48+C49+C50</f>
        <v>65967008.97</v>
      </c>
      <c r="D47" s="12">
        <f>D48+D49+D50</f>
        <v>65967008.97</v>
      </c>
      <c r="E47" s="26">
        <f>E48+E49+E50</f>
        <v>0</v>
      </c>
      <c r="F47" s="21"/>
    </row>
    <row r="48" spans="1:6" ht="63" hidden="1">
      <c r="A48" s="7" t="s">
        <v>47</v>
      </c>
      <c r="B48" s="10" t="s">
        <v>66</v>
      </c>
      <c r="C48" s="12"/>
      <c r="D48" s="12"/>
      <c r="E48" s="26"/>
      <c r="F48" s="21"/>
    </row>
    <row r="49" spans="1:6" ht="31.5">
      <c r="A49" s="7" t="s">
        <v>107</v>
      </c>
      <c r="B49" s="15" t="s">
        <v>101</v>
      </c>
      <c r="C49" s="12">
        <v>43560000</v>
      </c>
      <c r="D49" s="12">
        <v>43560000</v>
      </c>
      <c r="E49" s="26">
        <v>0</v>
      </c>
      <c r="F49" s="21"/>
    </row>
    <row r="50" spans="1:6" ht="31.5">
      <c r="A50" s="16" t="s">
        <v>48</v>
      </c>
      <c r="B50" s="15" t="s">
        <v>83</v>
      </c>
      <c r="C50" s="12">
        <v>22407008.97</v>
      </c>
      <c r="D50" s="12">
        <v>22407008.97</v>
      </c>
      <c r="E50" s="26">
        <v>0</v>
      </c>
      <c r="F50" s="21"/>
    </row>
    <row r="51" spans="1:6" ht="47.25">
      <c r="A51" s="7" t="s">
        <v>49</v>
      </c>
      <c r="B51" s="10" t="s">
        <v>50</v>
      </c>
      <c r="C51" s="12">
        <f aca="true" t="shared" si="4" ref="C51:E52">C52</f>
        <v>100000000</v>
      </c>
      <c r="D51" s="11">
        <f t="shared" si="4"/>
        <v>100000000</v>
      </c>
      <c r="E51" s="26">
        <f t="shared" si="4"/>
        <v>0</v>
      </c>
      <c r="F51" s="21"/>
    </row>
    <row r="52" spans="1:6" ht="47.25">
      <c r="A52" s="7" t="s">
        <v>51</v>
      </c>
      <c r="B52" s="10" t="s">
        <v>52</v>
      </c>
      <c r="C52" s="12">
        <f t="shared" si="4"/>
        <v>100000000</v>
      </c>
      <c r="D52" s="11">
        <f t="shared" si="4"/>
        <v>100000000</v>
      </c>
      <c r="E52" s="26">
        <f t="shared" si="4"/>
        <v>0</v>
      </c>
      <c r="F52" s="21"/>
    </row>
    <row r="53" spans="1:6" ht="63">
      <c r="A53" s="7" t="s">
        <v>53</v>
      </c>
      <c r="B53" s="10" t="s">
        <v>67</v>
      </c>
      <c r="C53" s="12">
        <v>100000000</v>
      </c>
      <c r="D53" s="12">
        <v>100000000</v>
      </c>
      <c r="E53" s="26">
        <v>0</v>
      </c>
      <c r="F53" s="21"/>
    </row>
    <row r="54" spans="1:6" ht="31.5">
      <c r="A54" s="7" t="s">
        <v>54</v>
      </c>
      <c r="B54" s="10" t="s">
        <v>55</v>
      </c>
      <c r="C54" s="12">
        <f aca="true" t="shared" si="5" ref="C54:E55">C55</f>
        <v>-100000000</v>
      </c>
      <c r="D54" s="11">
        <f t="shared" si="5"/>
        <v>-100000000</v>
      </c>
      <c r="E54" s="26">
        <f t="shared" si="5"/>
        <v>-92157000</v>
      </c>
      <c r="F54" s="21">
        <f>E54/D54*100</f>
        <v>92.157</v>
      </c>
    </row>
    <row r="55" spans="1:6" ht="47.25">
      <c r="A55" s="7" t="s">
        <v>56</v>
      </c>
      <c r="B55" s="10" t="s">
        <v>57</v>
      </c>
      <c r="C55" s="12">
        <f t="shared" si="5"/>
        <v>-100000000</v>
      </c>
      <c r="D55" s="11">
        <f t="shared" si="5"/>
        <v>-100000000</v>
      </c>
      <c r="E55" s="26">
        <f t="shared" si="5"/>
        <v>-92157000</v>
      </c>
      <c r="F55" s="21">
        <f>E55/D55*100</f>
        <v>92.157</v>
      </c>
    </row>
    <row r="56" spans="1:6" ht="47.25">
      <c r="A56" s="7" t="s">
        <v>58</v>
      </c>
      <c r="B56" s="10" t="s">
        <v>59</v>
      </c>
      <c r="C56" s="12">
        <f>C57+C58</f>
        <v>-100000000</v>
      </c>
      <c r="D56" s="11">
        <f>D57+D58</f>
        <v>-100000000</v>
      </c>
      <c r="E56" s="26">
        <f>E57+E58</f>
        <v>-92157000</v>
      </c>
      <c r="F56" s="21">
        <f>E56/D56*100</f>
        <v>92.157</v>
      </c>
    </row>
    <row r="57" spans="1:6" ht="63">
      <c r="A57" s="7" t="s">
        <v>60</v>
      </c>
      <c r="B57" s="10" t="s">
        <v>68</v>
      </c>
      <c r="C57" s="12">
        <v>-100000000</v>
      </c>
      <c r="D57" s="12">
        <v>-100000000</v>
      </c>
      <c r="E57" s="17">
        <v>-92157000</v>
      </c>
      <c r="F57" s="21">
        <f>E57/D57*100</f>
        <v>92.157</v>
      </c>
    </row>
    <row r="58" spans="1:6" ht="47.25" hidden="1">
      <c r="A58" s="7" t="s">
        <v>81</v>
      </c>
      <c r="B58" s="10" t="s">
        <v>82</v>
      </c>
      <c r="C58" s="12"/>
      <c r="D58" s="12"/>
      <c r="E58" s="17"/>
      <c r="F58" s="21" t="e">
        <f>E58/D58*100</f>
        <v>#DIV/0!</v>
      </c>
    </row>
    <row r="59" spans="1:6" ht="19.5" customHeight="1">
      <c r="A59" s="19" t="s">
        <v>87</v>
      </c>
      <c r="B59" s="20" t="s">
        <v>88</v>
      </c>
      <c r="C59" s="17">
        <f aca="true" t="shared" si="6" ref="C59:D61">C63-C66</f>
        <v>0</v>
      </c>
      <c r="D59" s="17">
        <f>D60</f>
        <v>0</v>
      </c>
      <c r="E59" s="17">
        <f>E60</f>
        <v>777134951.97</v>
      </c>
      <c r="F59" s="21"/>
    </row>
    <row r="60" spans="1:6" ht="78.75">
      <c r="A60" s="19" t="s">
        <v>89</v>
      </c>
      <c r="B60" s="20" t="s">
        <v>91</v>
      </c>
      <c r="C60" s="17">
        <f t="shared" si="6"/>
        <v>0</v>
      </c>
      <c r="D60" s="17">
        <f>D61</f>
        <v>0</v>
      </c>
      <c r="E60" s="17">
        <f>E61</f>
        <v>777134951.97</v>
      </c>
      <c r="F60" s="21"/>
    </row>
    <row r="61" spans="1:6" ht="97.5" customHeight="1">
      <c r="A61" s="19" t="s">
        <v>90</v>
      </c>
      <c r="B61" s="20" t="s">
        <v>92</v>
      </c>
      <c r="C61" s="17">
        <f t="shared" si="6"/>
        <v>0</v>
      </c>
      <c r="D61" s="17">
        <f t="shared" si="6"/>
        <v>0</v>
      </c>
      <c r="E61" s="18">
        <v>777134951.97</v>
      </c>
      <c r="F61" s="21"/>
    </row>
    <row r="62" spans="1:6" ht="21" customHeight="1">
      <c r="A62" s="29" t="s">
        <v>61</v>
      </c>
      <c r="B62" s="30"/>
      <c r="C62" s="14">
        <f>C10+C15+C25+C34</f>
        <v>802996805.8199993</v>
      </c>
      <c r="D62" s="9">
        <f>D10+D15+D25+D34+D59</f>
        <v>827567113.3199993</v>
      </c>
      <c r="E62" s="25">
        <f>E10+E15+E25+E34</f>
        <v>-850750272.8000007</v>
      </c>
      <c r="F62" s="22"/>
    </row>
    <row r="63" ht="35.25" customHeight="1"/>
    <row r="65" ht="96" customHeight="1"/>
  </sheetData>
  <sheetProtection/>
  <mergeCells count="13">
    <mergeCell ref="D1:F1"/>
    <mergeCell ref="D2:F2"/>
    <mergeCell ref="D3:F3"/>
    <mergeCell ref="D4:F4"/>
    <mergeCell ref="A5:F5"/>
    <mergeCell ref="C6:F6"/>
    <mergeCell ref="A62:B62"/>
    <mergeCell ref="A7:A8"/>
    <mergeCell ref="B7:B8"/>
    <mergeCell ref="D7:D8"/>
    <mergeCell ref="E7:E8"/>
    <mergeCell ref="F7:F8"/>
    <mergeCell ref="C7:C8"/>
  </mergeCells>
  <printOptions/>
  <pageMargins left="0.3937007874015748" right="0.3937007874015748" top="0.3937007874015748" bottom="0.3937007874015748" header="0.15748031496062992" footer="0.15748031496062992"/>
  <pageSetup fitToHeight="0" horizontalDpi="600" verticalDpi="600" orientation="landscape" paperSize="9" scale="7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2016-11-15T08:25:58Z</dcterms:modified>
  <cp:category/>
  <cp:version/>
  <cp:contentType/>
  <cp:contentStatus/>
</cp:coreProperties>
</file>