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80" windowHeight="1170" activeTab="0"/>
  </bookViews>
  <sheets>
    <sheet name="Документ" sheetId="1" r:id="rId1"/>
  </sheets>
  <definedNames>
    <definedName name="_xlnm.Print_Titles" localSheetId="0">'Документ'!$4:$5</definedName>
    <definedName name="_xlnm.Print_Area" localSheetId="0">'Документ'!$A$1:$Q$323</definedName>
  </definedNames>
  <calcPr fullCalcOnLoad="1"/>
</workbook>
</file>

<file path=xl/sharedStrings.xml><?xml version="1.0" encoding="utf-8"?>
<sst xmlns="http://schemas.openxmlformats.org/spreadsheetml/2006/main" count="1350" uniqueCount="299">
  <si>
    <t>Наименование</t>
  </si>
  <si>
    <t>ГП</t>
  </si>
  <si>
    <t>ППГП</t>
  </si>
  <si>
    <t>ОМ</t>
  </si>
  <si>
    <t>ГРБС</t>
  </si>
  <si>
    <t>Профилактика правонарушений и противодействие преступности на территории Брянской области (2016 - 2020 годы)</t>
  </si>
  <si>
    <t>02</t>
  </si>
  <si>
    <t>0</t>
  </si>
  <si>
    <t>00</t>
  </si>
  <si>
    <t>21</t>
  </si>
  <si>
    <t>803</t>
  </si>
  <si>
    <t>814</t>
  </si>
  <si>
    <t>821</t>
  </si>
  <si>
    <t>31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</si>
  <si>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</si>
  <si>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</si>
  <si>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11</t>
  </si>
  <si>
    <t>12</t>
  </si>
  <si>
    <t>837</t>
  </si>
  <si>
    <t>32</t>
  </si>
  <si>
    <t>33</t>
  </si>
  <si>
    <t>819</t>
  </si>
  <si>
    <t>840</t>
  </si>
  <si>
    <t>34</t>
  </si>
  <si>
    <t>830</t>
  </si>
  <si>
    <t>1</t>
  </si>
  <si>
    <t>22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</si>
  <si>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</si>
  <si>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</si>
  <si>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808</t>
  </si>
  <si>
    <t>41</t>
  </si>
  <si>
    <t>51</t>
  </si>
  <si>
    <t>Региональная политика Брянской области (2014 - 2020 годы)</t>
  </si>
  <si>
    <t>811</t>
  </si>
  <si>
    <t>Развитие топливно-энергетического комплекса и жилищно-коммунального хозяйства Брянской области (2014 - 2020 годы)</t>
  </si>
  <si>
    <t>804</t>
  </si>
  <si>
    <t>812</t>
  </si>
  <si>
    <t>Развитие здравоохранения Брянской области (2014 - 2020 годы)</t>
  </si>
  <si>
    <t>14</t>
  </si>
  <si>
    <t>13</t>
  </si>
  <si>
    <t>15</t>
  </si>
  <si>
    <t>16</t>
  </si>
  <si>
    <t>17</t>
  </si>
  <si>
    <t>18</t>
  </si>
  <si>
    <t>823</t>
  </si>
  <si>
    <t>Развитие культуры и туризма Брянской области (2014 - 2020 годы)</t>
  </si>
  <si>
    <t>815</t>
  </si>
  <si>
    <t>Развитие образования и науки Брянской области (2014 - 2020 годы)</t>
  </si>
  <si>
    <t>816</t>
  </si>
  <si>
    <t>26</t>
  </si>
  <si>
    <t>27</t>
  </si>
  <si>
    <t>28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</si>
  <si>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</si>
  <si>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817</t>
  </si>
  <si>
    <t>810</t>
  </si>
  <si>
    <t>2</t>
  </si>
  <si>
    <t>805</t>
  </si>
  <si>
    <t>3</t>
  </si>
  <si>
    <t>4</t>
  </si>
  <si>
    <t>5</t>
  </si>
  <si>
    <t>843</t>
  </si>
  <si>
    <t>6</t>
  </si>
  <si>
    <t>61</t>
  </si>
  <si>
    <t>62</t>
  </si>
  <si>
    <t>73</t>
  </si>
  <si>
    <t>7</t>
  </si>
  <si>
    <t>81</t>
  </si>
  <si>
    <t>8</t>
  </si>
  <si>
    <t>91</t>
  </si>
  <si>
    <t>9</t>
  </si>
  <si>
    <t>Б1</t>
  </si>
  <si>
    <t>А</t>
  </si>
  <si>
    <t>А1</t>
  </si>
  <si>
    <t>А2</t>
  </si>
  <si>
    <t>А3</t>
  </si>
  <si>
    <t>Б</t>
  </si>
  <si>
    <t>В1</t>
  </si>
  <si>
    <t>Г</t>
  </si>
  <si>
    <t>Г1</t>
  </si>
  <si>
    <t>Г2</t>
  </si>
  <si>
    <t>Д</t>
  </si>
  <si>
    <t>Д1</t>
  </si>
  <si>
    <t>Управление государственными финансами Брянской области (2014 - 2020 годы)</t>
  </si>
  <si>
    <t>818</t>
  </si>
  <si>
    <t>832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</si>
  <si>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</si>
  <si>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</si>
  <si>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</si>
  <si>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806</t>
  </si>
  <si>
    <t>20</t>
  </si>
  <si>
    <t>Социальная и демографическая политика Брянской области (2014 - 2020 годы)</t>
  </si>
  <si>
    <t>825</t>
  </si>
  <si>
    <t>809</t>
  </si>
  <si>
    <t>71</t>
  </si>
  <si>
    <t>Развитие физической культуры и спорта Брянской области (2014 - 2020 годы)</t>
  </si>
  <si>
    <t>25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</si>
  <si>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</si>
  <si>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</si>
  <si>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</si>
  <si>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Развитие лесного хозяйства Брянской области (2014 - 2020 годы)</t>
  </si>
  <si>
    <t>36</t>
  </si>
  <si>
    <t>836</t>
  </si>
  <si>
    <t>Развитие промышленности, транспорта и связи Брянской области (2014 - 2020 годы)</t>
  </si>
  <si>
    <t>37</t>
  </si>
  <si>
    <t>Экономическое развитие, инвестиционная политика и инновационная экономика Брянской области (2014 - 2020 годы)</t>
  </si>
  <si>
    <t>40</t>
  </si>
  <si>
    <t>824</t>
  </si>
  <si>
    <t>Непрограммная деятельность</t>
  </si>
  <si>
    <t>70</t>
  </si>
  <si>
    <t>801</t>
  </si>
  <si>
    <t>813</t>
  </si>
  <si>
    <t>826</t>
  </si>
  <si>
    <t>828</t>
  </si>
  <si>
    <t>Уточненная бюджетная роспись                            на 2016 год</t>
  </si>
  <si>
    <t>Процент исполнения к уточненной бюджетной росписи</t>
  </si>
  <si>
    <t>Утверждено на 2016 год</t>
  </si>
  <si>
    <t>Кассовое исполнение                             за 1 полугодие                      2016 года</t>
  </si>
  <si>
    <t>(в рублях)</t>
  </si>
  <si>
    <t>ВСЕГО РАСХОДОВ: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</si>
  <si>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</si>
  <si>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</si>
  <si>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</si>
  <si>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Администрация Губернатора Брянской области и Правительства Брянской области</t>
  </si>
  <si>
    <t>Департамент здравоохранения Брянской области</t>
  </si>
  <si>
    <t>Департамент семьи, социальной и демографической политики Брянской области</t>
  </si>
  <si>
    <t>Повышение безопасности дорожного движения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</si>
  <si>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</si>
  <si>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</si>
  <si>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Обеспечение мобилизационной готовности специальных объектов и формирований, выполнение мероприятий по гражданской обороне</t>
  </si>
  <si>
    <t>Департамент промышленности, транспорта и связи Брянской области</t>
  </si>
  <si>
    <t>Обеспечение первичного воинского учета на территориях, где отсутствуют военные комиссариаты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</si>
  <si>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</si>
  <si>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Департамент строительства и архитектуры Брянской области</t>
  </si>
  <si>
    <t>Департамент экономического развития Брянской области</t>
  </si>
  <si>
    <t>Укрепление пожарной безопасности в населенных пунктах Брянской области</t>
  </si>
  <si>
    <t>Подпрограмма "Реформирование государственной гражданской службы и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</si>
  <si>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</si>
  <si>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</t>
  </si>
  <si>
    <t>Реализация единой государственной политики в сфере природных ресурсов и экологии на территории Брянской области</t>
  </si>
  <si>
    <t>Департамент природных ресурсов и экологии Брянской области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</si>
  <si>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</si>
  <si>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</si>
  <si>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Восстановление и экологическая реабилитация водных объектов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</si>
  <si>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</si>
  <si>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</si>
  <si>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</si>
  <si>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Департамент внутренней политики Брянской области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</si>
  <si>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</si>
  <si>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</si>
  <si>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Создание условий успешной социализации и эффективной самореализации молодежи</t>
  </si>
  <si>
    <t>Эффективное управление в сфере установленных функций и полномочий</t>
  </si>
  <si>
    <t>Государственная жилищная инспекция Брянской области</t>
  </si>
  <si>
    <t>Департамент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</si>
  <si>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</si>
  <si>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</si>
  <si>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Подпрограмма "Чистая вода" (2015 - 2020 годы)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</si>
  <si>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</si>
  <si>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Реализация единой государственной политики в сфере здравоохранения на территории Брянской области</t>
  </si>
  <si>
    <t>Повышение доступности и качества оказания медицинской помощи гражданам</t>
  </si>
  <si>
    <t>Обеспечение безопасности и качества донорской крови и ее компонентов</t>
  </si>
  <si>
    <t>Развитие медицинской реабилитации населения и совершенствование системы санаторно-курортного лечения, в том числе детей</t>
  </si>
  <si>
    <t>Развитие кадрового потенциала сферы здравоохранения и реализация мер государственной поддержки медицинских работников</t>
  </si>
  <si>
    <t>Обеспечение граждан лекарственными препаратами и оказание отдельных видов медицинских услуг</t>
  </si>
  <si>
    <t>Развитие системы обязательного медицинского страхования в Брянской области</t>
  </si>
  <si>
    <t>Развитие инфраструктуры сферы здравоохранения</t>
  </si>
  <si>
    <t>Создание условий для участия граждан в культурной жизни</t>
  </si>
  <si>
    <t>Департамент культуры Брянской области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</si>
  <si>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</si>
  <si>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</si>
  <si>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Обеспечение свободы творчества и прав граждан на участие в культурной жизни, на равный доступ к культурным ценностям</t>
  </si>
  <si>
    <t>Обеспечение сохранности, пополнения и использования архивных фондов Брянской области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</si>
  <si>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</si>
  <si>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</si>
  <si>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Реализация государственной политики в сфере образования на территории Брянской области</t>
  </si>
  <si>
    <t>Департамент образования и науки Брянской области</t>
  </si>
  <si>
    <t>Повышение доступности и качества предоставления дошкольного, общего образования, дополнительного образования детей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</si>
  <si>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</si>
  <si>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</si>
  <si>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кадрового потенциала сферы образования и реализация мер государственной поддержки работников образования</t>
  </si>
  <si>
    <t>Проведение оздоровительной кампании детей и молодежи</t>
  </si>
  <si>
    <t>Осуществление государственной поддержки молодых семей в улучшении жилищных условий</t>
  </si>
  <si>
    <t>Подпрограмма "Развитие подотрасли растениеводства, переработки и реализации продукции растениеводства" (2014 - 2020 годы)</t>
  </si>
  <si>
    <t>Увеличение объемов производства и переработки основных видов продукции растениеводства, увеличение экспортного потенциала продукции растениеводства и продуктов ее переработки</t>
  </si>
  <si>
    <t>Департамент сельского хозяйства Брянской области</t>
  </si>
  <si>
    <t>Подпрограмма "Развитие подотрасли животноводства, переработки и реализации продукции животноводства" (2014 - 2020 годы)</t>
  </si>
  <si>
    <t>Увеличение объемов производства продукции мясного и молочного животноводства, развитие переработки продукции животноводства</t>
  </si>
  <si>
    <t>Управление ветеринарии Брянской области</t>
  </si>
  <si>
    <t>Подпрограмма "Развитие мясного скотоводства" (2014 - 2020 годы)</t>
  </si>
  <si>
    <t>Увеличение поголовья животных специализированных мясных пород и помесных животных с внедрением новых технологий их содержания и кормления</t>
  </si>
  <si>
    <t>Подпрограмма "Поддержка малых форм хозяйствования" (2014 - 2020 годы)</t>
  </si>
  <si>
    <t>Создание условий для увеличения количества субъектов малого предпринимательства; повышение эффективности использования земельных участков из земель сельскохозяйственного назначения; повышение уровня доходов сельского населения</t>
  </si>
  <si>
    <t>Подпрограмма "Обеспечение реализации государственной программы" (2014 - 2020 годы)</t>
  </si>
  <si>
    <t>Обеспечение эффективной деятельности органов государственной власти в сфере развития сельского хозяйства и сельских территорий,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продукции; обеспечение деятельности подведомственных учреждений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</si>
  <si>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</si>
  <si>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</si>
  <si>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</si>
  <si>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Увеличение поставки новой сельскохозяйственной техники и оборудования, внедрение лизинга на региональном уровне</t>
  </si>
  <si>
    <t>Создание областного резерва высококвалифицированных специалистов, способных возглавить сельскохозяйственные предприятия, организация их профессиональной подготовки</t>
  </si>
  <si>
    <t>Подпрограмма "Устойчивое развитие сельских территорий" (2014 - 2020 годы)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</si>
  <si>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</si>
  <si>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Подпрограмма "Развитие мелиорации земель сельскохозяйственного назначения Брянской области" (2014 - 2020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</si>
  <si>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</t>
  </si>
  <si>
    <t>Подпрограмма "Развитие овощеводства открытого и защищенного грунта и семенного картофелеводства" (2015 - 2020 годы)</t>
  </si>
  <si>
    <t>Увеличение производства в сельскохозяйственных организациях, крестьянских (фермерских) хозяйствах, включая индивидуальных предпринимателей, семенного картофеля, овощей открытого и защищенного грунта</t>
  </si>
  <si>
    <t>Подпрограмма "Реализация полномочий в области ветеринарии" (2014 - 2020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</si>
  <si>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</si>
  <si>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Выполнение функций по эффективному ветеринарному обслуживанию и контролю</t>
  </si>
  <si>
    <t>Предупреждение и ликвидация заразных и иных болезней животных</t>
  </si>
  <si>
    <t>Подпрограмма "Развитие молочного скотоводства" (2015 - 2020 годы)</t>
  </si>
  <si>
    <t>Повышение инвестиционной привлекательности молочного скотоводства, увеличение поголовья крупного рогатого скота, в том числе коров, повышение товарности молока, создание условий для комплексного развития и повышения эффективности производства, конкурентоспособности отечественного молока-сырья и продуктов его переработки</t>
  </si>
  <si>
    <t>Подпрограмма "Поддержка племенного дела, селекции и семеноводства" (2015 - 2020 годы)</t>
  </si>
  <si>
    <t>Модернизация материально-технической и технологической базы животноводства, селекции и семеноводства</t>
  </si>
  <si>
    <t>Развитие племенной базы животноводства</t>
  </si>
  <si>
    <t>Подпрограмма "Развитие оптово-распределительных центров" (2016 - 2020 годы)</t>
  </si>
  <si>
    <t>Увеличение закупок сельскохозяйственного сырья для переработки предприятиями перерабатывающей промышленности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</si>
  <si>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</si>
  <si>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</si>
  <si>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</si>
  <si>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</si>
  <si>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</si>
  <si>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</si>
  <si>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</si>
  <si>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</si>
  <si>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</si>
  <si>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</si>
  <si>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</si>
  <si>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</si>
  <si>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</si>
  <si>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</si>
  <si>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</si>
  <si>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</si>
  <si>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</si>
  <si>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</si>
  <si>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</si>
  <si>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</si>
  <si>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</si>
  <si>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Реализация единой государственной социальной политики на территории Брянской области</t>
  </si>
  <si>
    <t>Модернизация сети и повышение эффективности работы учреждений социального обслуживания населения</t>
  </si>
  <si>
    <t>Защита прав и законных интересов несовершеннолетних, лиц из числа детей-сирот и детей, оставшихся без попечения родителей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</si>
  <si>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</si>
  <si>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</si>
  <si>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Подпрограмма "Доступная среда" (2014 - 2020 годы)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</si>
  <si>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Брянской области</t>
  </si>
  <si>
    <t>Управление физической культуры и спорта Брянской области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</si>
  <si>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</si>
  <si>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</si>
  <si>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</si>
  <si>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</si>
  <si>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Управление записи актов гражданского состояния Брянской области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</si>
  <si>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</si>
  <si>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</si>
  <si>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Реализация единой государственной политики в сфере физической культуры и спорта на территории Брянской области</t>
  </si>
  <si>
    <t>Популяризация массового и профессионального спорта</t>
  </si>
  <si>
    <t>Создание эффективной системы физического воспитания, ориентированной на особенности развития детей и подростков</t>
  </si>
  <si>
    <t>Развитие инфраструктуры сферы физической культуры и спорта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</si>
  <si>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</si>
  <si>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</si>
  <si>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</si>
  <si>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Управление государственной службы по труду и занятости населения Брянской области</t>
  </si>
  <si>
    <t>Содействие в трудоустройстве безработных граждан</t>
  </si>
  <si>
    <t>Обеспечение социальной поддержки безработных граждан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</si>
  <si>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</si>
  <si>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</si>
  <si>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</si>
  <si>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</si>
  <si>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Повышение эффективности управления лесами</t>
  </si>
  <si>
    <t>Управление лесами Брянской области</t>
  </si>
  <si>
    <t>Сокращение потерь лесного хозяйства от пожаров, вредных организмов и незаконных рубок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</si>
  <si>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</si>
  <si>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</si>
  <si>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</si>
  <si>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Государственная инспекция по надзору за техническим состоянием самоходных машин и других видов техники Брянской области</t>
  </si>
  <si>
    <t>Совершенствование системы управления пассажирскими перевозками</t>
  </si>
  <si>
    <t>Создание условий для осуществления регулярных и чартерных пассажирских авиаперевозок в международном аэропорту</t>
  </si>
  <si>
    <t>Оптимизация структуры и обновление подвижного состава автотранспортных предприятий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</si>
  <si>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</si>
  <si>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</si>
  <si>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Развитие инновационной деятельности и нанотехнологий в Брянской области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</si>
  <si>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</si>
  <si>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</si>
  <si>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</si>
  <si>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</si>
  <si>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</si>
  <si>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</si>
  <si>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</si>
  <si>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</si>
  <si>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</si>
  <si>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</si>
  <si>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Управление государственного регулирования тарифов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</si>
  <si>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</si>
  <si>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</si>
  <si>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</si>
  <si>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Брянская областная  Дума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</si>
  <si>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</si>
  <si>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Контрольно-счетная палата Брянской области</t>
  </si>
  <si>
    <t>Избирательная комиссия Брянской области</t>
  </si>
  <si>
    <t>Кассовое исполнение                             за 1 полугодие                      2015 года</t>
  </si>
  <si>
    <t>Темп роста 2016 к соответствующему периоду 2015, %</t>
  </si>
  <si>
    <t>Расходы областного бюджета Брянской области по государственным программам за 1 полугодие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</si>
</sst>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 locked="0"/>
    </xf>
    <xf numFmtId="0" fontId="29" fillId="0" borderId="3" xfId="47" applyNumberFormat="1" applyProtection="1">
      <alignment/>
      <protection locked="0"/>
    </xf>
    <xf numFmtId="0" fontId="29" fillId="0" borderId="4" xfId="53" applyNumberFormat="1" applyProtection="1">
      <alignment/>
      <protection locked="0"/>
    </xf>
    <xf numFmtId="0" fontId="29" fillId="0" borderId="4" xfId="53" applyNumberForma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47" applyNumberFormat="1" applyBorder="1" applyProtection="1">
      <alignment/>
      <protection locked="0"/>
    </xf>
    <xf numFmtId="0" fontId="29" fillId="0" borderId="0" xfId="48" applyNumberFormat="1" applyBorder="1" applyProtection="1">
      <alignment horizontal="center" vertical="center" shrinkToFit="1"/>
      <protection locked="0"/>
    </xf>
    <xf numFmtId="0" fontId="29" fillId="0" borderId="0" xfId="48" applyNumberFormat="1" applyFill="1" applyBorder="1" applyProtection="1">
      <alignment horizontal="center" vertical="center" shrinkToFit="1"/>
      <protection locked="0"/>
    </xf>
    <xf numFmtId="0" fontId="29" fillId="0" borderId="0" xfId="40" applyNumberFormat="1" applyBorder="1" applyProtection="1">
      <alignment/>
      <protection locked="0"/>
    </xf>
    <xf numFmtId="49" fontId="47" fillId="0" borderId="2" xfId="55" applyNumberFormat="1" applyFont="1" applyProtection="1">
      <alignment horizontal="left" vertical="top" wrapText="1"/>
      <protection locked="0"/>
    </xf>
    <xf numFmtId="4" fontId="47" fillId="0" borderId="2" xfId="56" applyNumberFormat="1" applyFont="1" applyFill="1" applyProtection="1">
      <alignment horizontal="right" vertical="top" shrinkToFit="1"/>
      <protection locked="0"/>
    </xf>
    <xf numFmtId="0" fontId="48" fillId="0" borderId="2" xfId="50" applyNumberFormat="1" applyFont="1" applyAlignment="1" applyProtection="1">
      <alignment horizontal="left" vertical="center"/>
      <protection locked="0"/>
    </xf>
    <xf numFmtId="4" fontId="48" fillId="0" borderId="2" xfId="51" applyNumberFormat="1" applyFont="1" applyFill="1" applyAlignment="1" applyProtection="1">
      <alignment horizontal="right" vertical="center" shrinkToFit="1"/>
      <protection locked="0"/>
    </xf>
    <xf numFmtId="172" fontId="47" fillId="0" borderId="15" xfId="56" applyNumberFormat="1" applyFont="1" applyFill="1" applyBorder="1" applyProtection="1">
      <alignment horizontal="right" vertical="top" shrinkToFit="1"/>
      <protection locked="0"/>
    </xf>
    <xf numFmtId="172" fontId="48" fillId="0" borderId="15" xfId="56" applyNumberFormat="1" applyFont="1" applyFill="1" applyBorder="1" applyAlignment="1" applyProtection="1">
      <alignment horizontal="right" vertical="center" shrinkToFit="1"/>
      <protection locked="0"/>
    </xf>
    <xf numFmtId="49" fontId="48" fillId="0" borderId="2" xfId="55" applyNumberFormat="1" applyFont="1" applyProtection="1">
      <alignment horizontal="left" vertical="top" wrapText="1"/>
      <protection locked="0"/>
    </xf>
    <xf numFmtId="4" fontId="48" fillId="0" borderId="2" xfId="56" applyNumberFormat="1" applyFont="1" applyFill="1" applyProtection="1">
      <alignment horizontal="right" vertical="top" shrinkToFit="1"/>
      <protection locked="0"/>
    </xf>
    <xf numFmtId="172" fontId="48" fillId="0" borderId="15" xfId="56" applyNumberFormat="1" applyFont="1" applyFill="1" applyBorder="1" applyProtection="1">
      <alignment horizontal="right" vertical="top" shrinkToFit="1"/>
      <protection locked="0"/>
    </xf>
    <xf numFmtId="49" fontId="48" fillId="0" borderId="15" xfId="55" applyNumberFormat="1" applyFont="1" applyBorder="1" applyProtection="1">
      <alignment horizontal="left" vertical="top" wrapText="1"/>
      <protection locked="0"/>
    </xf>
    <xf numFmtId="4" fontId="48" fillId="0" borderId="15" xfId="56" applyNumberFormat="1" applyFont="1" applyFill="1" applyBorder="1" applyProtection="1">
      <alignment horizontal="right" vertical="top" shrinkToFit="1"/>
      <protection locked="0"/>
    </xf>
    <xf numFmtId="0" fontId="31" fillId="0" borderId="3" xfId="47" applyNumberFormat="1" applyFont="1" applyProtection="1">
      <alignment/>
      <protection locked="0"/>
    </xf>
    <xf numFmtId="0" fontId="31" fillId="0" borderId="0" xfId="40" applyNumberFormat="1" applyFont="1" applyProtection="1">
      <alignment/>
      <protection locked="0"/>
    </xf>
    <xf numFmtId="0" fontId="48" fillId="0" borderId="2" xfId="0" applyNumberFormat="1" applyFont="1" applyFill="1" applyBorder="1" applyAlignment="1">
      <alignment horizontal="left" vertical="center" wrapText="1"/>
    </xf>
    <xf numFmtId="49" fontId="47" fillId="36" borderId="16" xfId="0" applyNumberFormat="1" applyFont="1" applyFill="1" applyBorder="1" applyAlignment="1">
      <alignment horizontal="left" vertical="top" wrapText="1"/>
    </xf>
    <xf numFmtId="0" fontId="29" fillId="0" borderId="3" xfId="47" applyNumberFormat="1" applyFont="1" applyProtection="1">
      <alignment/>
      <protection locked="0"/>
    </xf>
    <xf numFmtId="0" fontId="29" fillId="0" borderId="0" xfId="40" applyNumberFormat="1" applyFont="1" applyProtection="1">
      <alignment/>
      <protection locked="0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16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9" fillId="0" borderId="0" xfId="48" applyNumberFormat="1" applyFont="1" applyBorder="1" applyAlignment="1" applyProtection="1">
      <alignment horizontal="center" vertical="center" wrapText="1" shrinkToFit="1"/>
      <protection locked="0"/>
    </xf>
    <xf numFmtId="0" fontId="47" fillId="0" borderId="0" xfId="48" applyNumberFormat="1" applyFont="1" applyFill="1" applyBorder="1" applyAlignment="1" applyProtection="1">
      <alignment horizontal="right" vertical="center" shrinkToFit="1"/>
      <protection locked="0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3"/>
  <sheetViews>
    <sheetView showGridLines="0" tabSelected="1" view="pageBreakPreview" zoomScale="86" zoomScaleSheetLayoutView="86" zoomScalePageLayoutView="0" workbookViewId="0" topLeftCell="A1">
      <pane ySplit="1" topLeftCell="A2" activePane="bottomLeft" state="frozen"/>
      <selection pane="topLeft" activeCell="A1" sqref="A1"/>
      <selection pane="bottomLeft" activeCell="S320" sqref="S320"/>
    </sheetView>
  </sheetViews>
  <sheetFormatPr defaultColWidth="9.140625" defaultRowHeight="15" outlineLevelRow="6"/>
  <cols>
    <col min="1" max="1" width="60.57421875" style="1" customWidth="1"/>
    <col min="2" max="2" width="4.57421875" style="1" customWidth="1"/>
    <col min="3" max="3" width="7.00390625" style="1" customWidth="1"/>
    <col min="4" max="4" width="4.7109375" style="1" customWidth="1"/>
    <col min="5" max="5" width="6.28125" style="1" customWidth="1"/>
    <col min="6" max="7" width="19.421875" style="1" customWidth="1"/>
    <col min="8" max="8" width="19.421875" style="6" customWidth="1"/>
    <col min="9" max="9" width="19.57421875" style="6" customWidth="1"/>
    <col min="10" max="10" width="13.7109375" style="6" customWidth="1"/>
    <col min="11" max="16" width="0.13671875" style="1" hidden="1" customWidth="1"/>
    <col min="17" max="17" width="12.00390625" style="1" customWidth="1"/>
    <col min="18" max="16384" width="9.140625" style="1" customWidth="1"/>
  </cols>
  <sheetData>
    <row r="1" spans="1:17" ht="3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2"/>
      <c r="L1" s="2"/>
      <c r="M1" s="2"/>
      <c r="N1" s="2"/>
      <c r="O1" s="2"/>
      <c r="P1" s="2"/>
      <c r="Q1" s="2"/>
    </row>
    <row r="2" spans="1:17" ht="27.75" customHeight="1">
      <c r="A2" s="33" t="s">
        <v>298</v>
      </c>
      <c r="B2" s="33"/>
      <c r="C2" s="33"/>
      <c r="D2" s="33"/>
      <c r="E2" s="33"/>
      <c r="F2" s="33"/>
      <c r="G2" s="33"/>
      <c r="H2" s="33"/>
      <c r="I2" s="33"/>
      <c r="J2" s="33"/>
      <c r="K2" s="7"/>
      <c r="L2" s="10"/>
      <c r="M2" s="10"/>
      <c r="N2" s="10"/>
      <c r="O2" s="10"/>
      <c r="P2" s="10"/>
      <c r="Q2" s="10"/>
    </row>
    <row r="3" spans="1:17" ht="12.75" customHeight="1">
      <c r="A3" s="8"/>
      <c r="B3" s="8"/>
      <c r="C3" s="8"/>
      <c r="D3" s="8"/>
      <c r="E3" s="8"/>
      <c r="F3" s="8"/>
      <c r="G3" s="8"/>
      <c r="H3" s="9"/>
      <c r="I3" s="34" t="s">
        <v>117</v>
      </c>
      <c r="J3" s="34"/>
      <c r="K3" s="34"/>
      <c r="L3" s="34"/>
      <c r="M3" s="34"/>
      <c r="N3" s="34"/>
      <c r="O3" s="34"/>
      <c r="P3" s="34"/>
      <c r="Q3" s="34"/>
    </row>
    <row r="4" spans="1:17" ht="49.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28" t="s">
        <v>296</v>
      </c>
      <c r="G4" s="32" t="s">
        <v>115</v>
      </c>
      <c r="H4" s="31" t="s">
        <v>113</v>
      </c>
      <c r="I4" s="31" t="s">
        <v>116</v>
      </c>
      <c r="J4" s="31" t="s">
        <v>114</v>
      </c>
      <c r="K4" s="7"/>
      <c r="L4" s="2"/>
      <c r="M4" s="2"/>
      <c r="N4" s="2"/>
      <c r="O4" s="2"/>
      <c r="P4" s="2"/>
      <c r="Q4" s="28" t="s">
        <v>297</v>
      </c>
    </row>
    <row r="5" spans="1:17" ht="48.75" customHeight="1">
      <c r="A5" s="32"/>
      <c r="B5" s="32"/>
      <c r="C5" s="32"/>
      <c r="D5" s="32"/>
      <c r="E5" s="32"/>
      <c r="F5" s="29"/>
      <c r="G5" s="32"/>
      <c r="H5" s="31"/>
      <c r="I5" s="31"/>
      <c r="J5" s="31"/>
      <c r="K5" s="7"/>
      <c r="L5" s="2"/>
      <c r="M5" s="2"/>
      <c r="N5" s="2"/>
      <c r="O5" s="2"/>
      <c r="P5" s="2"/>
      <c r="Q5" s="29"/>
    </row>
    <row r="6" spans="1:18" ht="47.25">
      <c r="A6" s="20" t="s">
        <v>5</v>
      </c>
      <c r="B6" s="20" t="s">
        <v>6</v>
      </c>
      <c r="C6" s="20"/>
      <c r="D6" s="20"/>
      <c r="E6" s="20"/>
      <c r="F6" s="18">
        <f>F7+F11</f>
        <v>48124826.8</v>
      </c>
      <c r="G6" s="18">
        <f>G7+G11</f>
        <v>91157501.6</v>
      </c>
      <c r="H6" s="21">
        <v>91157501.6</v>
      </c>
      <c r="I6" s="21">
        <v>37040623.11</v>
      </c>
      <c r="J6" s="19">
        <f>I6/H6*100</f>
        <v>40.6336532483466</v>
      </c>
      <c r="K6" s="3"/>
      <c r="L6" s="2"/>
      <c r="M6" s="2"/>
      <c r="N6" s="2"/>
      <c r="O6" s="2"/>
      <c r="P6" s="2"/>
      <c r="Q6" s="19">
        <f>I6/F6*100</f>
        <v>76.96780554439316</v>
      </c>
      <c r="R6" s="2"/>
    </row>
    <row r="7" spans="1:18" ht="63" outlineLevel="2">
      <c r="A7" s="17" t="s">
        <v>121</v>
      </c>
      <c r="B7" s="17" t="s">
        <v>6</v>
      </c>
      <c r="C7" s="17" t="s">
        <v>7</v>
      </c>
      <c r="D7" s="17" t="s">
        <v>9</v>
      </c>
      <c r="E7" s="17"/>
      <c r="F7" s="18">
        <f>F8+F9+F10</f>
        <v>20821521.63</v>
      </c>
      <c r="G7" s="18">
        <f>G8+G9+G10</f>
        <v>44768601.6</v>
      </c>
      <c r="H7" s="18">
        <v>44768601.6</v>
      </c>
      <c r="I7" s="18">
        <v>17228031.83</v>
      </c>
      <c r="J7" s="19">
        <f aca="true" t="shared" si="0" ref="J7:J17">I7/H7*100</f>
        <v>38.48239885607684</v>
      </c>
      <c r="K7" s="3"/>
      <c r="L7" s="2"/>
      <c r="M7" s="2"/>
      <c r="N7" s="2"/>
      <c r="O7" s="2"/>
      <c r="P7" s="2"/>
      <c r="Q7" s="19">
        <f aca="true" t="shared" si="1" ref="Q7:Q70">I7/F7*100</f>
        <v>82.74146403007147</v>
      </c>
      <c r="R7" s="2"/>
    </row>
    <row r="8" spans="1:18" ht="31.5" outlineLevel="3">
      <c r="A8" s="11" t="s">
        <v>122</v>
      </c>
      <c r="B8" s="11" t="s">
        <v>6</v>
      </c>
      <c r="C8" s="11" t="s">
        <v>7</v>
      </c>
      <c r="D8" s="11" t="s">
        <v>9</v>
      </c>
      <c r="E8" s="11" t="s">
        <v>10</v>
      </c>
      <c r="F8" s="12">
        <v>20821521.63</v>
      </c>
      <c r="G8" s="12">
        <v>42618601.6</v>
      </c>
      <c r="H8" s="12">
        <v>42618601.6</v>
      </c>
      <c r="I8" s="12">
        <v>16868939.58</v>
      </c>
      <c r="J8" s="15">
        <f t="shared" si="0"/>
        <v>39.581166314006886</v>
      </c>
      <c r="K8" s="26"/>
      <c r="L8" s="27"/>
      <c r="M8" s="27"/>
      <c r="N8" s="27"/>
      <c r="O8" s="27"/>
      <c r="P8" s="27"/>
      <c r="Q8" s="15">
        <f t="shared" si="1"/>
        <v>81.0168434361442</v>
      </c>
      <c r="R8" s="2"/>
    </row>
    <row r="9" spans="1:18" ht="15.75" outlineLevel="3">
      <c r="A9" s="11" t="s">
        <v>123</v>
      </c>
      <c r="B9" s="11" t="s">
        <v>6</v>
      </c>
      <c r="C9" s="11" t="s">
        <v>7</v>
      </c>
      <c r="D9" s="11" t="s">
        <v>9</v>
      </c>
      <c r="E9" s="11" t="s">
        <v>11</v>
      </c>
      <c r="F9" s="12"/>
      <c r="G9" s="12">
        <v>2050000</v>
      </c>
      <c r="H9" s="12">
        <v>2050000</v>
      </c>
      <c r="I9" s="12">
        <v>336644</v>
      </c>
      <c r="J9" s="15">
        <f t="shared" si="0"/>
        <v>16.421658536585365</v>
      </c>
      <c r="K9" s="26"/>
      <c r="L9" s="27"/>
      <c r="M9" s="27"/>
      <c r="N9" s="27"/>
      <c r="O9" s="27"/>
      <c r="P9" s="27"/>
      <c r="Q9" s="15"/>
      <c r="R9" s="2"/>
    </row>
    <row r="10" spans="1:18" ht="31.5" outlineLevel="3">
      <c r="A10" s="11" t="s">
        <v>124</v>
      </c>
      <c r="B10" s="11" t="s">
        <v>6</v>
      </c>
      <c r="C10" s="11" t="s">
        <v>7</v>
      </c>
      <c r="D10" s="11" t="s">
        <v>9</v>
      </c>
      <c r="E10" s="11" t="s">
        <v>12</v>
      </c>
      <c r="F10" s="12"/>
      <c r="G10" s="12">
        <v>100000</v>
      </c>
      <c r="H10" s="12">
        <v>100000</v>
      </c>
      <c r="I10" s="12">
        <v>22448.25</v>
      </c>
      <c r="J10" s="15">
        <f t="shared" si="0"/>
        <v>22.44825</v>
      </c>
      <c r="K10" s="26"/>
      <c r="L10" s="27"/>
      <c r="M10" s="27"/>
      <c r="N10" s="27"/>
      <c r="O10" s="27"/>
      <c r="P10" s="27"/>
      <c r="Q10" s="15"/>
      <c r="R10" s="2"/>
    </row>
    <row r="11" spans="1:18" ht="15.75" outlineLevel="2">
      <c r="A11" s="17" t="s">
        <v>125</v>
      </c>
      <c r="B11" s="17" t="s">
        <v>6</v>
      </c>
      <c r="C11" s="17" t="s">
        <v>7</v>
      </c>
      <c r="D11" s="17" t="s">
        <v>13</v>
      </c>
      <c r="E11" s="17"/>
      <c r="F11" s="18">
        <f>F12+F13+F14</f>
        <v>27303305.17</v>
      </c>
      <c r="G11" s="18">
        <f>G12+G13</f>
        <v>46388900</v>
      </c>
      <c r="H11" s="18">
        <v>46388900</v>
      </c>
      <c r="I11" s="18">
        <v>19812591.28</v>
      </c>
      <c r="J11" s="19">
        <f t="shared" si="0"/>
        <v>42.70976737969644</v>
      </c>
      <c r="K11" s="3"/>
      <c r="L11" s="2"/>
      <c r="M11" s="2"/>
      <c r="N11" s="2"/>
      <c r="O11" s="2"/>
      <c r="P11" s="2"/>
      <c r="Q11" s="19">
        <f t="shared" si="1"/>
        <v>72.56480911977442</v>
      </c>
      <c r="R11" s="2"/>
    </row>
    <row r="12" spans="1:18" ht="31.5" outlineLevel="3">
      <c r="A12" s="11" t="s">
        <v>122</v>
      </c>
      <c r="B12" s="11" t="s">
        <v>6</v>
      </c>
      <c r="C12" s="11" t="s">
        <v>7</v>
      </c>
      <c r="D12" s="11" t="s">
        <v>13</v>
      </c>
      <c r="E12" s="11" t="s">
        <v>10</v>
      </c>
      <c r="F12" s="12"/>
      <c r="G12" s="12">
        <v>46138900</v>
      </c>
      <c r="H12" s="12">
        <v>46138900</v>
      </c>
      <c r="I12" s="12">
        <v>19564035.72</v>
      </c>
      <c r="J12" s="15">
        <f t="shared" si="0"/>
        <v>42.40247539494873</v>
      </c>
      <c r="K12" s="26"/>
      <c r="L12" s="27"/>
      <c r="M12" s="27"/>
      <c r="N12" s="27"/>
      <c r="O12" s="27"/>
      <c r="P12" s="27"/>
      <c r="Q12" s="15"/>
      <c r="R12" s="2"/>
    </row>
    <row r="13" spans="1:18" ht="15.75" outlineLevel="3">
      <c r="A13" s="11" t="s">
        <v>123</v>
      </c>
      <c r="B13" s="11" t="s">
        <v>6</v>
      </c>
      <c r="C13" s="11" t="s">
        <v>7</v>
      </c>
      <c r="D13" s="11" t="s">
        <v>13</v>
      </c>
      <c r="E13" s="11" t="s">
        <v>11</v>
      </c>
      <c r="F13" s="12"/>
      <c r="G13" s="12">
        <v>250000</v>
      </c>
      <c r="H13" s="12">
        <v>250000</v>
      </c>
      <c r="I13" s="12">
        <v>248555.56</v>
      </c>
      <c r="J13" s="15">
        <f t="shared" si="0"/>
        <v>99.422224</v>
      </c>
      <c r="K13" s="26"/>
      <c r="L13" s="27"/>
      <c r="M13" s="27"/>
      <c r="N13" s="27"/>
      <c r="O13" s="27"/>
      <c r="P13" s="27"/>
      <c r="Q13" s="15"/>
      <c r="R13" s="2"/>
    </row>
    <row r="14" spans="1:18" ht="19.5" customHeight="1" outlineLevel="6">
      <c r="A14" s="25" t="s">
        <v>132</v>
      </c>
      <c r="B14" s="11" t="s">
        <v>6</v>
      </c>
      <c r="C14" s="11" t="s">
        <v>7</v>
      </c>
      <c r="D14" s="11" t="s">
        <v>13</v>
      </c>
      <c r="E14" s="11" t="s">
        <v>21</v>
      </c>
      <c r="F14" s="12">
        <v>27303305.17</v>
      </c>
      <c r="G14" s="12">
        <v>0</v>
      </c>
      <c r="H14" s="12">
        <v>0</v>
      </c>
      <c r="I14" s="12">
        <v>0</v>
      </c>
      <c r="J14" s="15"/>
      <c r="K14" s="26"/>
      <c r="L14" s="27"/>
      <c r="M14" s="27"/>
      <c r="N14" s="27"/>
      <c r="O14" s="27"/>
      <c r="P14" s="27"/>
      <c r="Q14" s="15">
        <f t="shared" si="1"/>
        <v>0</v>
      </c>
      <c r="R14" s="2"/>
    </row>
    <row r="15" spans="1:18" ht="47.25">
      <c r="A15" s="17" t="s">
        <v>14</v>
      </c>
      <c r="B15" s="17" t="s">
        <v>15</v>
      </c>
      <c r="C15" s="17"/>
      <c r="D15" s="17"/>
      <c r="E15" s="17"/>
      <c r="F15" s="18">
        <f>F16+F18+F20+F24+F26+F30+F32</f>
        <v>372052417.72999996</v>
      </c>
      <c r="G15" s="18">
        <f>G16+G18+G20+G24+G26+G30+G32</f>
        <v>791912816.41</v>
      </c>
      <c r="H15" s="18">
        <v>790408279.41</v>
      </c>
      <c r="I15" s="18">
        <v>392115683.47</v>
      </c>
      <c r="J15" s="19">
        <f t="shared" si="0"/>
        <v>49.60925811185767</v>
      </c>
      <c r="K15" s="3"/>
      <c r="L15" s="2"/>
      <c r="M15" s="2"/>
      <c r="N15" s="2"/>
      <c r="O15" s="2"/>
      <c r="P15" s="2"/>
      <c r="Q15" s="19">
        <f t="shared" si="1"/>
        <v>105.39259114680988</v>
      </c>
      <c r="R15" s="2"/>
    </row>
    <row r="16" spans="1:18" ht="47.25" outlineLevel="2">
      <c r="A16" s="17" t="s">
        <v>126</v>
      </c>
      <c r="B16" s="17" t="s">
        <v>15</v>
      </c>
      <c r="C16" s="17" t="s">
        <v>7</v>
      </c>
      <c r="D16" s="17" t="s">
        <v>16</v>
      </c>
      <c r="E16" s="17"/>
      <c r="F16" s="18">
        <f>F17</f>
        <v>176250544.66</v>
      </c>
      <c r="G16" s="18">
        <f>G17</f>
        <v>393817329.4</v>
      </c>
      <c r="H16" s="18">
        <v>392312792.4</v>
      </c>
      <c r="I16" s="18">
        <v>187728095.02</v>
      </c>
      <c r="J16" s="19">
        <f t="shared" si="0"/>
        <v>47.851637432356135</v>
      </c>
      <c r="K16" s="3"/>
      <c r="L16" s="2"/>
      <c r="M16" s="2"/>
      <c r="N16" s="2"/>
      <c r="O16" s="2"/>
      <c r="P16" s="2"/>
      <c r="Q16" s="19">
        <f t="shared" si="1"/>
        <v>106.51206518660186</v>
      </c>
      <c r="R16" s="2"/>
    </row>
    <row r="17" spans="1:18" ht="31.5" outlineLevel="3">
      <c r="A17" s="11" t="s">
        <v>122</v>
      </c>
      <c r="B17" s="11" t="s">
        <v>15</v>
      </c>
      <c r="C17" s="11" t="s">
        <v>7</v>
      </c>
      <c r="D17" s="11" t="s">
        <v>16</v>
      </c>
      <c r="E17" s="11" t="s">
        <v>10</v>
      </c>
      <c r="F17" s="12">
        <v>176250544.66</v>
      </c>
      <c r="G17" s="12">
        <v>393817329.4</v>
      </c>
      <c r="H17" s="12">
        <v>392312792.4</v>
      </c>
      <c r="I17" s="12">
        <v>187728095.02</v>
      </c>
      <c r="J17" s="15">
        <f t="shared" si="0"/>
        <v>47.851637432356135</v>
      </c>
      <c r="K17" s="26"/>
      <c r="L17" s="27"/>
      <c r="M17" s="27"/>
      <c r="N17" s="27"/>
      <c r="O17" s="27"/>
      <c r="P17" s="27"/>
      <c r="Q17" s="15">
        <f t="shared" si="1"/>
        <v>106.51206518660186</v>
      </c>
      <c r="R17" s="2"/>
    </row>
    <row r="18" spans="1:18" ht="48" customHeight="1" outlineLevel="2">
      <c r="A18" s="17" t="s">
        <v>127</v>
      </c>
      <c r="B18" s="17" t="s">
        <v>15</v>
      </c>
      <c r="C18" s="17" t="s">
        <v>7</v>
      </c>
      <c r="D18" s="17" t="s">
        <v>17</v>
      </c>
      <c r="E18" s="17"/>
      <c r="F18" s="18">
        <f>F19</f>
        <v>3285234.35</v>
      </c>
      <c r="G18" s="18">
        <f>G19</f>
        <v>10763900</v>
      </c>
      <c r="H18" s="18">
        <v>10763900</v>
      </c>
      <c r="I18" s="18">
        <v>2968654.75</v>
      </c>
      <c r="J18" s="19">
        <f>I18/H18*100</f>
        <v>27.57973178866396</v>
      </c>
      <c r="K18" s="3"/>
      <c r="L18" s="2"/>
      <c r="M18" s="2"/>
      <c r="N18" s="2"/>
      <c r="O18" s="2"/>
      <c r="P18" s="2"/>
      <c r="Q18" s="19">
        <f t="shared" si="1"/>
        <v>90.3635611261644</v>
      </c>
      <c r="R18" s="2"/>
    </row>
    <row r="19" spans="1:18" ht="31.5" outlineLevel="3">
      <c r="A19" s="11" t="s">
        <v>122</v>
      </c>
      <c r="B19" s="11" t="s">
        <v>15</v>
      </c>
      <c r="C19" s="11" t="s">
        <v>7</v>
      </c>
      <c r="D19" s="11" t="s">
        <v>17</v>
      </c>
      <c r="E19" s="11" t="s">
        <v>10</v>
      </c>
      <c r="F19" s="12">
        <v>3285234.35</v>
      </c>
      <c r="G19" s="12">
        <v>10763900</v>
      </c>
      <c r="H19" s="12">
        <v>10763900</v>
      </c>
      <c r="I19" s="12">
        <v>2968654.75</v>
      </c>
      <c r="J19" s="15">
        <f>I19/H19*100</f>
        <v>27.57973178866396</v>
      </c>
      <c r="K19" s="26"/>
      <c r="L19" s="27"/>
      <c r="M19" s="27"/>
      <c r="N19" s="27"/>
      <c r="O19" s="27"/>
      <c r="P19" s="27"/>
      <c r="Q19" s="15">
        <f t="shared" si="1"/>
        <v>90.3635611261644</v>
      </c>
      <c r="R19" s="2"/>
    </row>
    <row r="20" spans="1:18" ht="47.25" outlineLevel="2">
      <c r="A20" s="17" t="s">
        <v>128</v>
      </c>
      <c r="B20" s="17" t="s">
        <v>15</v>
      </c>
      <c r="C20" s="17" t="s">
        <v>7</v>
      </c>
      <c r="D20" s="17" t="s">
        <v>13</v>
      </c>
      <c r="E20" s="17"/>
      <c r="F20" s="18">
        <f>F21+F22+F23</f>
        <v>36292509.16</v>
      </c>
      <c r="G20" s="18">
        <f>G21+G22+G23</f>
        <v>57462274.01</v>
      </c>
      <c r="H20" s="18">
        <v>57462274.01</v>
      </c>
      <c r="I20" s="18">
        <v>26595704.34</v>
      </c>
      <c r="J20" s="19">
        <f aca="true" t="shared" si="2" ref="J20:J31">I20/H20*100</f>
        <v>46.283765824115534</v>
      </c>
      <c r="K20" s="3"/>
      <c r="L20" s="2"/>
      <c r="M20" s="2"/>
      <c r="N20" s="2"/>
      <c r="O20" s="2"/>
      <c r="P20" s="2"/>
      <c r="Q20" s="19">
        <f t="shared" si="1"/>
        <v>73.28152545956401</v>
      </c>
      <c r="R20" s="2"/>
    </row>
    <row r="21" spans="1:18" ht="31.5" outlineLevel="3">
      <c r="A21" s="11" t="s">
        <v>122</v>
      </c>
      <c r="B21" s="11" t="s">
        <v>15</v>
      </c>
      <c r="C21" s="11" t="s">
        <v>7</v>
      </c>
      <c r="D21" s="11" t="s">
        <v>13</v>
      </c>
      <c r="E21" s="11" t="s">
        <v>10</v>
      </c>
      <c r="F21" s="12">
        <v>18039307.46</v>
      </c>
      <c r="G21" s="12">
        <v>18380952</v>
      </c>
      <c r="H21" s="12">
        <v>18380952</v>
      </c>
      <c r="I21" s="12">
        <v>7128979.33</v>
      </c>
      <c r="J21" s="15">
        <f t="shared" si="2"/>
        <v>38.784603376364835</v>
      </c>
      <c r="K21" s="26"/>
      <c r="L21" s="27"/>
      <c r="M21" s="27"/>
      <c r="N21" s="27"/>
      <c r="O21" s="27"/>
      <c r="P21" s="27"/>
      <c r="Q21" s="15">
        <f t="shared" si="1"/>
        <v>39.51914088613244</v>
      </c>
      <c r="R21" s="2"/>
    </row>
    <row r="22" spans="1:18" ht="15.75" outlineLevel="3">
      <c r="A22" s="11" t="s">
        <v>123</v>
      </c>
      <c r="B22" s="11" t="s">
        <v>15</v>
      </c>
      <c r="C22" s="11" t="s">
        <v>7</v>
      </c>
      <c r="D22" s="11" t="s">
        <v>13</v>
      </c>
      <c r="E22" s="11" t="s">
        <v>11</v>
      </c>
      <c r="F22" s="12">
        <v>12413079.7</v>
      </c>
      <c r="G22" s="12">
        <v>26740286.41</v>
      </c>
      <c r="H22" s="12">
        <v>26740286.41</v>
      </c>
      <c r="I22" s="12">
        <v>12749029.01</v>
      </c>
      <c r="J22" s="15">
        <f t="shared" si="2"/>
        <v>47.67723432173964</v>
      </c>
      <c r="K22" s="26"/>
      <c r="L22" s="27"/>
      <c r="M22" s="27"/>
      <c r="N22" s="27"/>
      <c r="O22" s="27"/>
      <c r="P22" s="27"/>
      <c r="Q22" s="15">
        <f t="shared" si="1"/>
        <v>102.70641386440144</v>
      </c>
      <c r="R22" s="2"/>
    </row>
    <row r="23" spans="1:18" ht="31.5" outlineLevel="3">
      <c r="A23" s="11" t="s">
        <v>129</v>
      </c>
      <c r="B23" s="11" t="s">
        <v>15</v>
      </c>
      <c r="C23" s="11" t="s">
        <v>7</v>
      </c>
      <c r="D23" s="11" t="s">
        <v>13</v>
      </c>
      <c r="E23" s="11" t="s">
        <v>18</v>
      </c>
      <c r="F23" s="12">
        <v>5840122</v>
      </c>
      <c r="G23" s="12">
        <v>12341035.6</v>
      </c>
      <c r="H23" s="12">
        <v>12341035.6</v>
      </c>
      <c r="I23" s="12">
        <v>6717696</v>
      </c>
      <c r="J23" s="15">
        <f t="shared" si="2"/>
        <v>54.43381104905005</v>
      </c>
      <c r="K23" s="26"/>
      <c r="L23" s="27"/>
      <c r="M23" s="27"/>
      <c r="N23" s="27"/>
      <c r="O23" s="27"/>
      <c r="P23" s="27"/>
      <c r="Q23" s="15">
        <f t="shared" si="1"/>
        <v>115.0266381421484</v>
      </c>
      <c r="R23" s="2"/>
    </row>
    <row r="24" spans="1:18" ht="32.25" customHeight="1" outlineLevel="2">
      <c r="A24" s="17" t="s">
        <v>130</v>
      </c>
      <c r="B24" s="17" t="s">
        <v>15</v>
      </c>
      <c r="C24" s="17" t="s">
        <v>7</v>
      </c>
      <c r="D24" s="17" t="s">
        <v>19</v>
      </c>
      <c r="E24" s="17"/>
      <c r="F24" s="18">
        <f>F25</f>
        <v>9418700</v>
      </c>
      <c r="G24" s="18">
        <f>G25</f>
        <v>21980200</v>
      </c>
      <c r="H24" s="18">
        <v>21980200</v>
      </c>
      <c r="I24" s="18">
        <v>10165850</v>
      </c>
      <c r="J24" s="19">
        <f t="shared" si="2"/>
        <v>46.25003412161855</v>
      </c>
      <c r="K24" s="3"/>
      <c r="L24" s="2"/>
      <c r="M24" s="2"/>
      <c r="N24" s="2"/>
      <c r="O24" s="2"/>
      <c r="P24" s="2"/>
      <c r="Q24" s="19">
        <f t="shared" si="1"/>
        <v>107.9326233981335</v>
      </c>
      <c r="R24" s="2"/>
    </row>
    <row r="25" spans="1:18" ht="31.5" outlineLevel="3">
      <c r="A25" s="11" t="s">
        <v>122</v>
      </c>
      <c r="B25" s="11" t="s">
        <v>15</v>
      </c>
      <c r="C25" s="11" t="s">
        <v>7</v>
      </c>
      <c r="D25" s="11" t="s">
        <v>19</v>
      </c>
      <c r="E25" s="11" t="s">
        <v>10</v>
      </c>
      <c r="F25" s="12">
        <v>9418700</v>
      </c>
      <c r="G25" s="12">
        <v>21980200</v>
      </c>
      <c r="H25" s="12">
        <v>21980200</v>
      </c>
      <c r="I25" s="12">
        <v>10165850</v>
      </c>
      <c r="J25" s="15">
        <f t="shared" si="2"/>
        <v>46.25003412161855</v>
      </c>
      <c r="K25" s="26"/>
      <c r="L25" s="27"/>
      <c r="M25" s="27"/>
      <c r="N25" s="27"/>
      <c r="O25" s="27"/>
      <c r="P25" s="27"/>
      <c r="Q25" s="15">
        <f t="shared" si="1"/>
        <v>107.9326233981335</v>
      </c>
      <c r="R25" s="2"/>
    </row>
    <row r="26" spans="1:18" ht="47.25" outlineLevel="2">
      <c r="A26" s="17" t="s">
        <v>131</v>
      </c>
      <c r="B26" s="17" t="s">
        <v>15</v>
      </c>
      <c r="C26" s="17" t="s">
        <v>7</v>
      </c>
      <c r="D26" s="17" t="s">
        <v>20</v>
      </c>
      <c r="E26" s="17"/>
      <c r="F26" s="18">
        <f>F27+F28+F29</f>
        <v>131175</v>
      </c>
      <c r="G26" s="18">
        <f>G27+G28+G29</f>
        <v>6583013</v>
      </c>
      <c r="H26" s="18">
        <v>6583013</v>
      </c>
      <c r="I26" s="18">
        <v>2302924.39</v>
      </c>
      <c r="J26" s="19">
        <f t="shared" si="2"/>
        <v>34.982832177302406</v>
      </c>
      <c r="K26" s="3"/>
      <c r="L26" s="2"/>
      <c r="M26" s="2"/>
      <c r="N26" s="2"/>
      <c r="O26" s="2"/>
      <c r="P26" s="2"/>
      <c r="Q26" s="19">
        <f t="shared" si="1"/>
        <v>1755.6122660567944</v>
      </c>
      <c r="R26" s="2"/>
    </row>
    <row r="27" spans="1:18" ht="31.5" outlineLevel="3">
      <c r="A27" s="11" t="s">
        <v>122</v>
      </c>
      <c r="B27" s="11" t="s">
        <v>15</v>
      </c>
      <c r="C27" s="11" t="s">
        <v>7</v>
      </c>
      <c r="D27" s="11" t="s">
        <v>20</v>
      </c>
      <c r="E27" s="11" t="s">
        <v>10</v>
      </c>
      <c r="F27" s="12">
        <v>0</v>
      </c>
      <c r="G27" s="12">
        <v>834418</v>
      </c>
      <c r="H27" s="12">
        <v>834418</v>
      </c>
      <c r="I27" s="12">
        <v>683100</v>
      </c>
      <c r="J27" s="15">
        <f t="shared" si="2"/>
        <v>81.86544393817007</v>
      </c>
      <c r="K27" s="26"/>
      <c r="L27" s="27"/>
      <c r="M27" s="27"/>
      <c r="N27" s="27"/>
      <c r="O27" s="27"/>
      <c r="P27" s="27"/>
      <c r="Q27" s="15"/>
      <c r="R27" s="2"/>
    </row>
    <row r="28" spans="1:18" ht="16.5" customHeight="1" outlineLevel="3">
      <c r="A28" s="11" t="s">
        <v>132</v>
      </c>
      <c r="B28" s="11" t="s">
        <v>15</v>
      </c>
      <c r="C28" s="11" t="s">
        <v>7</v>
      </c>
      <c r="D28" s="11" t="s">
        <v>20</v>
      </c>
      <c r="E28" s="11" t="s">
        <v>21</v>
      </c>
      <c r="F28" s="12">
        <v>131175</v>
      </c>
      <c r="G28" s="12">
        <v>4717795</v>
      </c>
      <c r="H28" s="12">
        <v>4717795</v>
      </c>
      <c r="I28" s="12">
        <v>1619824.39</v>
      </c>
      <c r="J28" s="15">
        <f t="shared" si="2"/>
        <v>34.33435301873015</v>
      </c>
      <c r="K28" s="26"/>
      <c r="L28" s="27"/>
      <c r="M28" s="27"/>
      <c r="N28" s="27"/>
      <c r="O28" s="27"/>
      <c r="P28" s="27"/>
      <c r="Q28" s="15">
        <f t="shared" si="1"/>
        <v>1234.857549075662</v>
      </c>
      <c r="R28" s="2"/>
    </row>
    <row r="29" spans="1:18" ht="16.5" customHeight="1" outlineLevel="3">
      <c r="A29" s="11" t="s">
        <v>133</v>
      </c>
      <c r="B29" s="11" t="s">
        <v>15</v>
      </c>
      <c r="C29" s="11" t="s">
        <v>7</v>
      </c>
      <c r="D29" s="11" t="s">
        <v>20</v>
      </c>
      <c r="E29" s="11" t="s">
        <v>22</v>
      </c>
      <c r="F29" s="12">
        <v>0</v>
      </c>
      <c r="G29" s="12">
        <v>1030800</v>
      </c>
      <c r="H29" s="12">
        <v>1030800</v>
      </c>
      <c r="I29" s="12">
        <v>0</v>
      </c>
      <c r="J29" s="15">
        <f t="shared" si="2"/>
        <v>0</v>
      </c>
      <c r="K29" s="26"/>
      <c r="L29" s="27"/>
      <c r="M29" s="27"/>
      <c r="N29" s="27"/>
      <c r="O29" s="27"/>
      <c r="P29" s="27"/>
      <c r="Q29" s="15"/>
      <c r="R29" s="2"/>
    </row>
    <row r="30" spans="1:18" ht="31.5" outlineLevel="2">
      <c r="A30" s="17" t="s">
        <v>134</v>
      </c>
      <c r="B30" s="17" t="s">
        <v>15</v>
      </c>
      <c r="C30" s="17" t="s">
        <v>7</v>
      </c>
      <c r="D30" s="17" t="s">
        <v>23</v>
      </c>
      <c r="E30" s="17"/>
      <c r="F30" s="18">
        <f>F31</f>
        <v>146658025.78</v>
      </c>
      <c r="G30" s="18">
        <f>G31</f>
        <v>299835400</v>
      </c>
      <c r="H30" s="18">
        <v>299835400</v>
      </c>
      <c r="I30" s="18">
        <v>162053944.89</v>
      </c>
      <c r="J30" s="19">
        <f t="shared" si="2"/>
        <v>54.04763576615703</v>
      </c>
      <c r="K30" s="3"/>
      <c r="L30" s="2"/>
      <c r="M30" s="2"/>
      <c r="N30" s="2"/>
      <c r="O30" s="2"/>
      <c r="P30" s="2"/>
      <c r="Q30" s="19">
        <f t="shared" si="1"/>
        <v>110.4978360564428</v>
      </c>
      <c r="R30" s="2"/>
    </row>
    <row r="31" spans="1:18" ht="31.5" outlineLevel="3">
      <c r="A31" s="11" t="s">
        <v>122</v>
      </c>
      <c r="B31" s="11" t="s">
        <v>15</v>
      </c>
      <c r="C31" s="11" t="s">
        <v>7</v>
      </c>
      <c r="D31" s="11" t="s">
        <v>23</v>
      </c>
      <c r="E31" s="11" t="s">
        <v>10</v>
      </c>
      <c r="F31" s="12">
        <v>146658025.78</v>
      </c>
      <c r="G31" s="12">
        <v>299835400</v>
      </c>
      <c r="H31" s="12">
        <v>299835400</v>
      </c>
      <c r="I31" s="12">
        <v>162053944.89</v>
      </c>
      <c r="J31" s="15">
        <f t="shared" si="2"/>
        <v>54.04763576615703</v>
      </c>
      <c r="K31" s="26"/>
      <c r="L31" s="27"/>
      <c r="M31" s="27"/>
      <c r="N31" s="27"/>
      <c r="O31" s="27"/>
      <c r="P31" s="27"/>
      <c r="Q31" s="15">
        <f t="shared" si="1"/>
        <v>110.4978360564428</v>
      </c>
      <c r="R31" s="2"/>
    </row>
    <row r="32" spans="1:18" ht="63" outlineLevel="1">
      <c r="A32" s="17" t="s">
        <v>135</v>
      </c>
      <c r="B32" s="17" t="s">
        <v>15</v>
      </c>
      <c r="C32" s="17" t="s">
        <v>25</v>
      </c>
      <c r="D32" s="17"/>
      <c r="E32" s="17"/>
      <c r="F32" s="18">
        <f>F33+F35</f>
        <v>16228.78</v>
      </c>
      <c r="G32" s="18">
        <f>G33+G35</f>
        <v>1470700</v>
      </c>
      <c r="H32" s="18">
        <v>1470700</v>
      </c>
      <c r="I32" s="18">
        <v>300510.08</v>
      </c>
      <c r="J32" s="19">
        <f aca="true" t="shared" si="3" ref="J32:J45">I32/H32*100</f>
        <v>20.433132521928336</v>
      </c>
      <c r="K32" s="3"/>
      <c r="L32" s="2"/>
      <c r="M32" s="2"/>
      <c r="N32" s="2"/>
      <c r="O32" s="2"/>
      <c r="P32" s="2"/>
      <c r="Q32" s="19">
        <f t="shared" si="1"/>
        <v>1851.7108494908427</v>
      </c>
      <c r="R32" s="2"/>
    </row>
    <row r="33" spans="1:18" ht="47.25" outlineLevel="2">
      <c r="A33" s="17" t="s">
        <v>136</v>
      </c>
      <c r="B33" s="17" t="s">
        <v>15</v>
      </c>
      <c r="C33" s="17" t="s">
        <v>25</v>
      </c>
      <c r="D33" s="17" t="s">
        <v>9</v>
      </c>
      <c r="E33" s="17"/>
      <c r="F33" s="18">
        <f>F34</f>
        <v>16228.78</v>
      </c>
      <c r="G33" s="18">
        <f>G34</f>
        <v>1225700</v>
      </c>
      <c r="H33" s="18">
        <v>1225700</v>
      </c>
      <c r="I33" s="18">
        <v>300510.08</v>
      </c>
      <c r="J33" s="19">
        <f t="shared" si="3"/>
        <v>24.517425144815206</v>
      </c>
      <c r="K33" s="3"/>
      <c r="L33" s="2"/>
      <c r="M33" s="2"/>
      <c r="N33" s="2"/>
      <c r="O33" s="2"/>
      <c r="P33" s="2"/>
      <c r="Q33" s="19">
        <f t="shared" si="1"/>
        <v>1851.7108494908427</v>
      </c>
      <c r="R33" s="2"/>
    </row>
    <row r="34" spans="1:18" ht="31.5" outlineLevel="3">
      <c r="A34" s="11" t="s">
        <v>122</v>
      </c>
      <c r="B34" s="11" t="s">
        <v>15</v>
      </c>
      <c r="C34" s="11" t="s">
        <v>25</v>
      </c>
      <c r="D34" s="11" t="s">
        <v>9</v>
      </c>
      <c r="E34" s="11" t="s">
        <v>10</v>
      </c>
      <c r="F34" s="12">
        <v>16228.78</v>
      </c>
      <c r="G34" s="12">
        <v>1225700</v>
      </c>
      <c r="H34" s="12">
        <v>1225700</v>
      </c>
      <c r="I34" s="12">
        <v>300510.08</v>
      </c>
      <c r="J34" s="15">
        <f t="shared" si="3"/>
        <v>24.517425144815206</v>
      </c>
      <c r="K34" s="26"/>
      <c r="L34" s="27"/>
      <c r="M34" s="27"/>
      <c r="N34" s="27"/>
      <c r="O34" s="27"/>
      <c r="P34" s="27"/>
      <c r="Q34" s="15">
        <f t="shared" si="1"/>
        <v>1851.7108494908427</v>
      </c>
      <c r="R34" s="2"/>
    </row>
    <row r="35" spans="1:18" ht="48.75" customHeight="1" outlineLevel="2">
      <c r="A35" s="17" t="s">
        <v>137</v>
      </c>
      <c r="B35" s="17" t="s">
        <v>15</v>
      </c>
      <c r="C35" s="17" t="s">
        <v>25</v>
      </c>
      <c r="D35" s="17" t="s">
        <v>26</v>
      </c>
      <c r="E35" s="17"/>
      <c r="F35" s="18">
        <f>F36</f>
        <v>0</v>
      </c>
      <c r="G35" s="18">
        <f>G36</f>
        <v>245000</v>
      </c>
      <c r="H35" s="18">
        <v>245000</v>
      </c>
      <c r="I35" s="18">
        <v>0</v>
      </c>
      <c r="J35" s="19">
        <f t="shared" si="3"/>
        <v>0</v>
      </c>
      <c r="K35" s="3"/>
      <c r="L35" s="2"/>
      <c r="M35" s="2"/>
      <c r="N35" s="2"/>
      <c r="O35" s="2"/>
      <c r="P35" s="2"/>
      <c r="Q35" s="19"/>
      <c r="R35" s="2"/>
    </row>
    <row r="36" spans="1:18" ht="31.5" outlineLevel="3">
      <c r="A36" s="11" t="s">
        <v>122</v>
      </c>
      <c r="B36" s="11" t="s">
        <v>15</v>
      </c>
      <c r="C36" s="11" t="s">
        <v>25</v>
      </c>
      <c r="D36" s="11" t="s">
        <v>26</v>
      </c>
      <c r="E36" s="11" t="s">
        <v>10</v>
      </c>
      <c r="F36" s="12">
        <v>0</v>
      </c>
      <c r="G36" s="12">
        <v>245000</v>
      </c>
      <c r="H36" s="12">
        <v>245000</v>
      </c>
      <c r="I36" s="12">
        <v>0</v>
      </c>
      <c r="J36" s="15">
        <f t="shared" si="3"/>
        <v>0</v>
      </c>
      <c r="K36" s="26"/>
      <c r="L36" s="27"/>
      <c r="M36" s="27"/>
      <c r="N36" s="27"/>
      <c r="O36" s="27"/>
      <c r="P36" s="27"/>
      <c r="Q36" s="15"/>
      <c r="R36" s="2"/>
    </row>
    <row r="37" spans="1:18" ht="47.25">
      <c r="A37" s="17" t="s">
        <v>27</v>
      </c>
      <c r="B37" s="17" t="s">
        <v>28</v>
      </c>
      <c r="C37" s="17"/>
      <c r="D37" s="17"/>
      <c r="E37" s="17"/>
      <c r="F37" s="18">
        <f>F38+F40+F42+F44+F46+F48</f>
        <v>23620083.5</v>
      </c>
      <c r="G37" s="18">
        <f>G38+G40+G42+G44+G46+G48</f>
        <v>58755569</v>
      </c>
      <c r="H37" s="18">
        <v>58755569</v>
      </c>
      <c r="I37" s="18">
        <v>23023150.32</v>
      </c>
      <c r="J37" s="19">
        <f t="shared" si="3"/>
        <v>39.184626601097165</v>
      </c>
      <c r="K37" s="3"/>
      <c r="L37" s="2"/>
      <c r="M37" s="2"/>
      <c r="N37" s="2"/>
      <c r="O37" s="2"/>
      <c r="P37" s="2"/>
      <c r="Q37" s="19">
        <f t="shared" si="1"/>
        <v>97.47277277830115</v>
      </c>
      <c r="R37" s="2"/>
    </row>
    <row r="38" spans="1:18" ht="47.25" outlineLevel="2">
      <c r="A38" s="17" t="s">
        <v>138</v>
      </c>
      <c r="B38" s="17" t="s">
        <v>28</v>
      </c>
      <c r="C38" s="17" t="s">
        <v>7</v>
      </c>
      <c r="D38" s="17" t="s">
        <v>16</v>
      </c>
      <c r="E38" s="17"/>
      <c r="F38" s="18">
        <f>F39</f>
        <v>10159024.07</v>
      </c>
      <c r="G38" s="18">
        <f>G39</f>
        <v>20641173.02</v>
      </c>
      <c r="H38" s="18">
        <v>20643909.02</v>
      </c>
      <c r="I38" s="18">
        <v>11579254.22</v>
      </c>
      <c r="J38" s="19">
        <f t="shared" si="3"/>
        <v>56.090414895657204</v>
      </c>
      <c r="K38" s="3"/>
      <c r="L38" s="2"/>
      <c r="M38" s="2"/>
      <c r="N38" s="2"/>
      <c r="O38" s="2"/>
      <c r="P38" s="2"/>
      <c r="Q38" s="19">
        <f t="shared" si="1"/>
        <v>113.97998607163453</v>
      </c>
      <c r="R38" s="2"/>
    </row>
    <row r="39" spans="1:18" ht="31.5" outlineLevel="3">
      <c r="A39" s="11" t="s">
        <v>139</v>
      </c>
      <c r="B39" s="11" t="s">
        <v>28</v>
      </c>
      <c r="C39" s="11" t="s">
        <v>7</v>
      </c>
      <c r="D39" s="11" t="s">
        <v>16</v>
      </c>
      <c r="E39" s="11" t="s">
        <v>29</v>
      </c>
      <c r="F39" s="12">
        <v>10159024.07</v>
      </c>
      <c r="G39" s="12">
        <v>20641173.02</v>
      </c>
      <c r="H39" s="12">
        <v>20643909.02</v>
      </c>
      <c r="I39" s="12">
        <v>11579254.22</v>
      </c>
      <c r="J39" s="15">
        <f t="shared" si="3"/>
        <v>56.090414895657204</v>
      </c>
      <c r="K39" s="26"/>
      <c r="L39" s="27"/>
      <c r="M39" s="27"/>
      <c r="N39" s="27"/>
      <c r="O39" s="27"/>
      <c r="P39" s="27"/>
      <c r="Q39" s="15">
        <f t="shared" si="1"/>
        <v>113.97998607163453</v>
      </c>
      <c r="R39" s="2"/>
    </row>
    <row r="40" spans="1:18" ht="48" customHeight="1" outlineLevel="2">
      <c r="A40" s="17" t="s">
        <v>140</v>
      </c>
      <c r="B40" s="17" t="s">
        <v>28</v>
      </c>
      <c r="C40" s="17" t="s">
        <v>7</v>
      </c>
      <c r="D40" s="17" t="s">
        <v>26</v>
      </c>
      <c r="E40" s="17"/>
      <c r="F40" s="18">
        <f>F41</f>
        <v>60000</v>
      </c>
      <c r="G40" s="18">
        <f>G41</f>
        <v>170000</v>
      </c>
      <c r="H40" s="18">
        <v>170000</v>
      </c>
      <c r="I40" s="18">
        <v>95000</v>
      </c>
      <c r="J40" s="19">
        <f t="shared" si="3"/>
        <v>55.88235294117647</v>
      </c>
      <c r="K40" s="3"/>
      <c r="L40" s="2"/>
      <c r="M40" s="2"/>
      <c r="N40" s="2"/>
      <c r="O40" s="2"/>
      <c r="P40" s="2"/>
      <c r="Q40" s="19">
        <f t="shared" si="1"/>
        <v>158.33333333333331</v>
      </c>
      <c r="R40" s="2"/>
    </row>
    <row r="41" spans="1:18" ht="31.5" outlineLevel="3">
      <c r="A41" s="11" t="s">
        <v>139</v>
      </c>
      <c r="B41" s="11" t="s">
        <v>28</v>
      </c>
      <c r="C41" s="11" t="s">
        <v>7</v>
      </c>
      <c r="D41" s="11" t="s">
        <v>26</v>
      </c>
      <c r="E41" s="11" t="s">
        <v>29</v>
      </c>
      <c r="F41" s="12">
        <v>60000</v>
      </c>
      <c r="G41" s="12">
        <v>170000</v>
      </c>
      <c r="H41" s="12">
        <v>170000</v>
      </c>
      <c r="I41" s="12">
        <v>95000</v>
      </c>
      <c r="J41" s="15">
        <f t="shared" si="3"/>
        <v>55.88235294117647</v>
      </c>
      <c r="K41" s="26"/>
      <c r="L41" s="27"/>
      <c r="M41" s="27"/>
      <c r="N41" s="27"/>
      <c r="O41" s="27"/>
      <c r="P41" s="27"/>
      <c r="Q41" s="15">
        <f t="shared" si="1"/>
        <v>158.33333333333331</v>
      </c>
      <c r="R41" s="2"/>
    </row>
    <row r="42" spans="1:18" ht="63" outlineLevel="2">
      <c r="A42" s="17" t="s">
        <v>141</v>
      </c>
      <c r="B42" s="17" t="s">
        <v>28</v>
      </c>
      <c r="C42" s="17" t="s">
        <v>7</v>
      </c>
      <c r="D42" s="17" t="s">
        <v>13</v>
      </c>
      <c r="E42" s="17"/>
      <c r="F42" s="18">
        <f>F43</f>
        <v>1154294</v>
      </c>
      <c r="G42" s="18">
        <f>G43</f>
        <v>7155761.23</v>
      </c>
      <c r="H42" s="18">
        <v>7155761.23</v>
      </c>
      <c r="I42" s="18">
        <v>1064408.93</v>
      </c>
      <c r="J42" s="19">
        <f t="shared" si="3"/>
        <v>14.874852524949326</v>
      </c>
      <c r="K42" s="3"/>
      <c r="L42" s="2"/>
      <c r="M42" s="2"/>
      <c r="N42" s="2"/>
      <c r="O42" s="2"/>
      <c r="P42" s="2"/>
      <c r="Q42" s="19">
        <f t="shared" si="1"/>
        <v>92.2129830008646</v>
      </c>
      <c r="R42" s="2"/>
    </row>
    <row r="43" spans="1:18" ht="31.5" outlineLevel="3">
      <c r="A43" s="11" t="s">
        <v>139</v>
      </c>
      <c r="B43" s="11" t="s">
        <v>28</v>
      </c>
      <c r="C43" s="11" t="s">
        <v>7</v>
      </c>
      <c r="D43" s="11" t="s">
        <v>13</v>
      </c>
      <c r="E43" s="11" t="s">
        <v>29</v>
      </c>
      <c r="F43" s="12">
        <v>1154294</v>
      </c>
      <c r="G43" s="12">
        <v>7155761.23</v>
      </c>
      <c r="H43" s="12">
        <v>7155761.23</v>
      </c>
      <c r="I43" s="12">
        <v>1064408.93</v>
      </c>
      <c r="J43" s="15">
        <f t="shared" si="3"/>
        <v>14.874852524949326</v>
      </c>
      <c r="K43" s="26"/>
      <c r="L43" s="27"/>
      <c r="M43" s="27"/>
      <c r="N43" s="27"/>
      <c r="O43" s="27"/>
      <c r="P43" s="27"/>
      <c r="Q43" s="15">
        <f t="shared" si="1"/>
        <v>92.2129830008646</v>
      </c>
      <c r="R43" s="2"/>
    </row>
    <row r="44" spans="1:18" ht="31.5" outlineLevel="2">
      <c r="A44" s="17" t="s">
        <v>142</v>
      </c>
      <c r="B44" s="17" t="s">
        <v>28</v>
      </c>
      <c r="C44" s="17" t="s">
        <v>7</v>
      </c>
      <c r="D44" s="17" t="s">
        <v>19</v>
      </c>
      <c r="E44" s="17"/>
      <c r="F44" s="18">
        <f>F45</f>
        <v>0</v>
      </c>
      <c r="G44" s="18">
        <f>G45</f>
        <v>7009400</v>
      </c>
      <c r="H44" s="18">
        <v>7009400</v>
      </c>
      <c r="I44" s="18">
        <v>580445.52</v>
      </c>
      <c r="J44" s="19">
        <f t="shared" si="3"/>
        <v>8.280958712585957</v>
      </c>
      <c r="K44" s="3"/>
      <c r="L44" s="2"/>
      <c r="M44" s="2"/>
      <c r="N44" s="2"/>
      <c r="O44" s="2"/>
      <c r="P44" s="2"/>
      <c r="Q44" s="19"/>
      <c r="R44" s="2"/>
    </row>
    <row r="45" spans="1:18" ht="31.5" outlineLevel="3">
      <c r="A45" s="11" t="s">
        <v>139</v>
      </c>
      <c r="B45" s="11" t="s">
        <v>28</v>
      </c>
      <c r="C45" s="11" t="s">
        <v>7</v>
      </c>
      <c r="D45" s="11" t="s">
        <v>19</v>
      </c>
      <c r="E45" s="11" t="s">
        <v>29</v>
      </c>
      <c r="F45" s="12">
        <v>0</v>
      </c>
      <c r="G45" s="12">
        <v>7009400</v>
      </c>
      <c r="H45" s="12">
        <v>7009400</v>
      </c>
      <c r="I45" s="12">
        <v>580445.52</v>
      </c>
      <c r="J45" s="15">
        <f t="shared" si="3"/>
        <v>8.280958712585957</v>
      </c>
      <c r="K45" s="26"/>
      <c r="L45" s="27"/>
      <c r="M45" s="27"/>
      <c r="N45" s="27"/>
      <c r="O45" s="27"/>
      <c r="P45" s="27"/>
      <c r="Q45" s="15"/>
      <c r="R45" s="2"/>
    </row>
    <row r="46" spans="1:18" ht="63" outlineLevel="2">
      <c r="A46" s="17" t="s">
        <v>143</v>
      </c>
      <c r="B46" s="17" t="s">
        <v>28</v>
      </c>
      <c r="C46" s="17" t="s">
        <v>7</v>
      </c>
      <c r="D46" s="17" t="s">
        <v>30</v>
      </c>
      <c r="E46" s="17"/>
      <c r="F46" s="18">
        <f>F47</f>
        <v>4852868.96</v>
      </c>
      <c r="G46" s="18">
        <f>G47</f>
        <v>12610900</v>
      </c>
      <c r="H46" s="18">
        <v>12610900</v>
      </c>
      <c r="I46" s="18">
        <v>4223890.87</v>
      </c>
      <c r="J46" s="19">
        <f aca="true" t="shared" si="4" ref="J46:J53">I46/H46*100</f>
        <v>33.49396847171891</v>
      </c>
      <c r="K46" s="3"/>
      <c r="L46" s="2"/>
      <c r="M46" s="2"/>
      <c r="N46" s="2"/>
      <c r="O46" s="2"/>
      <c r="P46" s="2"/>
      <c r="Q46" s="19">
        <f t="shared" si="1"/>
        <v>87.03904648601927</v>
      </c>
      <c r="R46" s="2"/>
    </row>
    <row r="47" spans="1:18" ht="31.5" outlineLevel="3">
      <c r="A47" s="11" t="s">
        <v>139</v>
      </c>
      <c r="B47" s="11" t="s">
        <v>28</v>
      </c>
      <c r="C47" s="11" t="s">
        <v>7</v>
      </c>
      <c r="D47" s="11" t="s">
        <v>30</v>
      </c>
      <c r="E47" s="11" t="s">
        <v>29</v>
      </c>
      <c r="F47" s="12">
        <v>4852868.96</v>
      </c>
      <c r="G47" s="12">
        <v>12610900</v>
      </c>
      <c r="H47" s="12">
        <v>12610900</v>
      </c>
      <c r="I47" s="12">
        <v>4223890.87</v>
      </c>
      <c r="J47" s="15">
        <f t="shared" si="4"/>
        <v>33.49396847171891</v>
      </c>
      <c r="K47" s="26"/>
      <c r="L47" s="27"/>
      <c r="M47" s="27"/>
      <c r="N47" s="27"/>
      <c r="O47" s="27"/>
      <c r="P47" s="27"/>
      <c r="Q47" s="15">
        <f t="shared" si="1"/>
        <v>87.03904648601927</v>
      </c>
      <c r="R47" s="2"/>
    </row>
    <row r="48" spans="1:18" ht="78.75" outlineLevel="2">
      <c r="A48" s="17" t="s">
        <v>144</v>
      </c>
      <c r="B48" s="17" t="s">
        <v>28</v>
      </c>
      <c r="C48" s="17" t="s">
        <v>7</v>
      </c>
      <c r="D48" s="17" t="s">
        <v>31</v>
      </c>
      <c r="E48" s="17"/>
      <c r="F48" s="18">
        <f>F49</f>
        <v>7393896.47</v>
      </c>
      <c r="G48" s="18">
        <f>G49</f>
        <v>11168334.75</v>
      </c>
      <c r="H48" s="18">
        <v>11165598.75</v>
      </c>
      <c r="I48" s="18">
        <v>5480150.78</v>
      </c>
      <c r="J48" s="19">
        <f t="shared" si="4"/>
        <v>49.08067093132825</v>
      </c>
      <c r="K48" s="3"/>
      <c r="L48" s="2"/>
      <c r="M48" s="2"/>
      <c r="N48" s="2"/>
      <c r="O48" s="2"/>
      <c r="P48" s="2"/>
      <c r="Q48" s="19">
        <f t="shared" si="1"/>
        <v>74.11722360781177</v>
      </c>
      <c r="R48" s="2"/>
    </row>
    <row r="49" spans="1:18" ht="31.5" outlineLevel="3">
      <c r="A49" s="11" t="s">
        <v>139</v>
      </c>
      <c r="B49" s="11" t="s">
        <v>28</v>
      </c>
      <c r="C49" s="11" t="s">
        <v>7</v>
      </c>
      <c r="D49" s="11" t="s">
        <v>31</v>
      </c>
      <c r="E49" s="11" t="s">
        <v>29</v>
      </c>
      <c r="F49" s="12">
        <v>7393896.47</v>
      </c>
      <c r="G49" s="12">
        <v>11168334.75</v>
      </c>
      <c r="H49" s="12">
        <v>11165598.75</v>
      </c>
      <c r="I49" s="12">
        <v>5480150.78</v>
      </c>
      <c r="J49" s="15">
        <f t="shared" si="4"/>
        <v>49.08067093132825</v>
      </c>
      <c r="K49" s="26"/>
      <c r="L49" s="27"/>
      <c r="M49" s="27"/>
      <c r="N49" s="27"/>
      <c r="O49" s="27"/>
      <c r="P49" s="27"/>
      <c r="Q49" s="15">
        <f t="shared" si="1"/>
        <v>74.11722360781177</v>
      </c>
      <c r="R49" s="2"/>
    </row>
    <row r="50" spans="1:18" ht="31.5">
      <c r="A50" s="17" t="s">
        <v>32</v>
      </c>
      <c r="B50" s="17" t="s">
        <v>16</v>
      </c>
      <c r="C50" s="17"/>
      <c r="D50" s="17"/>
      <c r="E50" s="17"/>
      <c r="F50" s="18">
        <f>F51+F53+F55+F57</f>
        <v>30168805.1</v>
      </c>
      <c r="G50" s="18">
        <f>G51+G53+G55+G57</f>
        <v>76989565</v>
      </c>
      <c r="H50" s="18">
        <v>81165662</v>
      </c>
      <c r="I50" s="18">
        <v>30847827.66</v>
      </c>
      <c r="J50" s="19">
        <f t="shared" si="4"/>
        <v>38.006007589761296</v>
      </c>
      <c r="K50" s="3"/>
      <c r="L50" s="2"/>
      <c r="M50" s="2"/>
      <c r="N50" s="2"/>
      <c r="O50" s="2"/>
      <c r="P50" s="2"/>
      <c r="Q50" s="19">
        <f t="shared" si="1"/>
        <v>102.25074396466567</v>
      </c>
      <c r="R50" s="2"/>
    </row>
    <row r="51" spans="1:18" ht="63" outlineLevel="2">
      <c r="A51" s="17" t="s">
        <v>145</v>
      </c>
      <c r="B51" s="17" t="s">
        <v>16</v>
      </c>
      <c r="C51" s="17" t="s">
        <v>7</v>
      </c>
      <c r="D51" s="17" t="s">
        <v>16</v>
      </c>
      <c r="E51" s="17"/>
      <c r="F51" s="18">
        <f>F52</f>
        <v>8503044.39</v>
      </c>
      <c r="G51" s="18">
        <f>G52</f>
        <v>24292905</v>
      </c>
      <c r="H51" s="18">
        <v>27394398</v>
      </c>
      <c r="I51" s="18">
        <v>10283543.4</v>
      </c>
      <c r="J51" s="19">
        <f t="shared" si="4"/>
        <v>37.538855206820024</v>
      </c>
      <c r="K51" s="3"/>
      <c r="L51" s="2"/>
      <c r="M51" s="2"/>
      <c r="N51" s="2"/>
      <c r="O51" s="2"/>
      <c r="P51" s="2"/>
      <c r="Q51" s="19">
        <f t="shared" si="1"/>
        <v>120.93954739427157</v>
      </c>
      <c r="R51" s="2"/>
    </row>
    <row r="52" spans="1:18" ht="16.5" customHeight="1" outlineLevel="3">
      <c r="A52" s="11" t="s">
        <v>146</v>
      </c>
      <c r="B52" s="11" t="s">
        <v>16</v>
      </c>
      <c r="C52" s="11" t="s">
        <v>7</v>
      </c>
      <c r="D52" s="11" t="s">
        <v>16</v>
      </c>
      <c r="E52" s="11" t="s">
        <v>33</v>
      </c>
      <c r="F52" s="12">
        <v>8503044.39</v>
      </c>
      <c r="G52" s="12">
        <v>24292905</v>
      </c>
      <c r="H52" s="12">
        <v>27394398</v>
      </c>
      <c r="I52" s="12">
        <v>10283543.4</v>
      </c>
      <c r="J52" s="15">
        <f t="shared" si="4"/>
        <v>37.538855206820024</v>
      </c>
      <c r="K52" s="26"/>
      <c r="L52" s="27"/>
      <c r="M52" s="27"/>
      <c r="N52" s="27"/>
      <c r="O52" s="27"/>
      <c r="P52" s="27"/>
      <c r="Q52" s="15">
        <f t="shared" si="1"/>
        <v>120.93954739427157</v>
      </c>
      <c r="R52" s="2"/>
    </row>
    <row r="53" spans="1:18" ht="48.75" customHeight="1" outlineLevel="2">
      <c r="A53" s="17" t="s">
        <v>147</v>
      </c>
      <c r="B53" s="17" t="s">
        <v>16</v>
      </c>
      <c r="C53" s="17" t="s">
        <v>7</v>
      </c>
      <c r="D53" s="17" t="s">
        <v>17</v>
      </c>
      <c r="E53" s="17"/>
      <c r="F53" s="18">
        <f>F54</f>
        <v>225320</v>
      </c>
      <c r="G53" s="18">
        <f>G54</f>
        <v>5806000</v>
      </c>
      <c r="H53" s="18">
        <v>5806000</v>
      </c>
      <c r="I53" s="18">
        <v>1542242</v>
      </c>
      <c r="J53" s="19">
        <f t="shared" si="4"/>
        <v>26.56290044781261</v>
      </c>
      <c r="K53" s="3"/>
      <c r="L53" s="2"/>
      <c r="M53" s="2"/>
      <c r="N53" s="2"/>
      <c r="O53" s="2"/>
      <c r="P53" s="2"/>
      <c r="Q53" s="19">
        <f t="shared" si="1"/>
        <v>684.4674241079355</v>
      </c>
      <c r="R53" s="2"/>
    </row>
    <row r="54" spans="1:18" ht="16.5" customHeight="1" outlineLevel="3">
      <c r="A54" s="11" t="s">
        <v>146</v>
      </c>
      <c r="B54" s="11" t="s">
        <v>16</v>
      </c>
      <c r="C54" s="11" t="s">
        <v>7</v>
      </c>
      <c r="D54" s="11" t="s">
        <v>17</v>
      </c>
      <c r="E54" s="11" t="s">
        <v>33</v>
      </c>
      <c r="F54" s="12">
        <v>225320</v>
      </c>
      <c r="G54" s="12">
        <v>5806000</v>
      </c>
      <c r="H54" s="12">
        <v>5806000</v>
      </c>
      <c r="I54" s="12">
        <v>1542242</v>
      </c>
      <c r="J54" s="15">
        <f aca="true" t="shared" si="5" ref="J54:J62">I54/H54*100</f>
        <v>26.56290044781261</v>
      </c>
      <c r="K54" s="26"/>
      <c r="L54" s="27"/>
      <c r="M54" s="27"/>
      <c r="N54" s="27"/>
      <c r="O54" s="27"/>
      <c r="P54" s="27"/>
      <c r="Q54" s="15">
        <f t="shared" si="1"/>
        <v>684.4674241079355</v>
      </c>
      <c r="R54" s="2"/>
    </row>
    <row r="55" spans="1:18" ht="63" outlineLevel="2">
      <c r="A55" s="17" t="s">
        <v>148</v>
      </c>
      <c r="B55" s="17" t="s">
        <v>16</v>
      </c>
      <c r="C55" s="17" t="s">
        <v>7</v>
      </c>
      <c r="D55" s="17" t="s">
        <v>9</v>
      </c>
      <c r="E55" s="17"/>
      <c r="F55" s="18">
        <f>F56</f>
        <v>21440440.71</v>
      </c>
      <c r="G55" s="18">
        <f>G56</f>
        <v>46890660</v>
      </c>
      <c r="H55" s="18">
        <v>46890660</v>
      </c>
      <c r="I55" s="18">
        <v>19022042.26</v>
      </c>
      <c r="J55" s="19">
        <f t="shared" si="5"/>
        <v>40.56680426336503</v>
      </c>
      <c r="K55" s="3"/>
      <c r="L55" s="2"/>
      <c r="M55" s="2"/>
      <c r="N55" s="2"/>
      <c r="O55" s="2"/>
      <c r="P55" s="2"/>
      <c r="Q55" s="19">
        <f t="shared" si="1"/>
        <v>88.72038834130849</v>
      </c>
      <c r="R55" s="2"/>
    </row>
    <row r="56" spans="1:18" ht="16.5" customHeight="1" outlineLevel="3">
      <c r="A56" s="11" t="s">
        <v>146</v>
      </c>
      <c r="B56" s="11" t="s">
        <v>16</v>
      </c>
      <c r="C56" s="11" t="s">
        <v>7</v>
      </c>
      <c r="D56" s="11" t="s">
        <v>9</v>
      </c>
      <c r="E56" s="11" t="s">
        <v>33</v>
      </c>
      <c r="F56" s="12">
        <v>21440440.71</v>
      </c>
      <c r="G56" s="12">
        <v>46890660</v>
      </c>
      <c r="H56" s="12">
        <v>46890660</v>
      </c>
      <c r="I56" s="12">
        <v>19022042.26</v>
      </c>
      <c r="J56" s="15">
        <f t="shared" si="5"/>
        <v>40.56680426336503</v>
      </c>
      <c r="K56" s="26"/>
      <c r="L56" s="27"/>
      <c r="M56" s="27"/>
      <c r="N56" s="27"/>
      <c r="O56" s="27"/>
      <c r="P56" s="27"/>
      <c r="Q56" s="15">
        <f t="shared" si="1"/>
        <v>88.72038834130849</v>
      </c>
      <c r="R56" s="2"/>
    </row>
    <row r="57" spans="1:18" ht="31.5" outlineLevel="2">
      <c r="A57" s="17" t="s">
        <v>149</v>
      </c>
      <c r="B57" s="17" t="s">
        <v>16</v>
      </c>
      <c r="C57" s="17" t="s">
        <v>7</v>
      </c>
      <c r="D57" s="17" t="s">
        <v>13</v>
      </c>
      <c r="E57" s="17"/>
      <c r="F57" s="18">
        <f>F58</f>
        <v>0</v>
      </c>
      <c r="G57" s="18">
        <f>G58</f>
        <v>0</v>
      </c>
      <c r="H57" s="18">
        <v>1074604</v>
      </c>
      <c r="I57" s="18">
        <v>0</v>
      </c>
      <c r="J57" s="19">
        <f t="shared" si="5"/>
        <v>0</v>
      </c>
      <c r="K57" s="3"/>
      <c r="L57" s="2"/>
      <c r="M57" s="2"/>
      <c r="N57" s="2"/>
      <c r="O57" s="2"/>
      <c r="P57" s="2"/>
      <c r="Q57" s="19"/>
      <c r="R57" s="2"/>
    </row>
    <row r="58" spans="1:18" ht="16.5" customHeight="1" outlineLevel="3">
      <c r="A58" s="11" t="s">
        <v>146</v>
      </c>
      <c r="B58" s="11" t="s">
        <v>16</v>
      </c>
      <c r="C58" s="11" t="s">
        <v>7</v>
      </c>
      <c r="D58" s="11" t="s">
        <v>13</v>
      </c>
      <c r="E58" s="11" t="s">
        <v>33</v>
      </c>
      <c r="F58" s="12">
        <v>0</v>
      </c>
      <c r="G58" s="12">
        <v>0</v>
      </c>
      <c r="H58" s="12">
        <v>1074604</v>
      </c>
      <c r="I58" s="12">
        <v>0</v>
      </c>
      <c r="J58" s="15">
        <f t="shared" si="5"/>
        <v>0</v>
      </c>
      <c r="K58" s="26"/>
      <c r="L58" s="27"/>
      <c r="M58" s="27"/>
      <c r="N58" s="27"/>
      <c r="O58" s="27"/>
      <c r="P58" s="27"/>
      <c r="Q58" s="15"/>
      <c r="R58" s="2"/>
    </row>
    <row r="59" spans="1:18" ht="47.25">
      <c r="A59" s="17" t="s">
        <v>34</v>
      </c>
      <c r="B59" s="17" t="s">
        <v>17</v>
      </c>
      <c r="C59" s="17"/>
      <c r="D59" s="17"/>
      <c r="E59" s="17"/>
      <c r="F59" s="18">
        <f>F60+F63+F65+F69</f>
        <v>222726227.63</v>
      </c>
      <c r="G59" s="18">
        <f>G60+G63+G65+G69</f>
        <v>583195591.5799999</v>
      </c>
      <c r="H59" s="18">
        <v>583195591.58</v>
      </c>
      <c r="I59" s="18">
        <v>288199445.09</v>
      </c>
      <c r="J59" s="19">
        <f t="shared" si="5"/>
        <v>49.41728799924684</v>
      </c>
      <c r="K59" s="3"/>
      <c r="L59" s="2"/>
      <c r="M59" s="2"/>
      <c r="N59" s="2"/>
      <c r="O59" s="2"/>
      <c r="P59" s="2"/>
      <c r="Q59" s="19">
        <f t="shared" si="1"/>
        <v>129.39627638679636</v>
      </c>
      <c r="R59" s="2"/>
    </row>
    <row r="60" spans="1:18" ht="31.5" outlineLevel="2">
      <c r="A60" s="17" t="s">
        <v>150</v>
      </c>
      <c r="B60" s="17" t="s">
        <v>17</v>
      </c>
      <c r="C60" s="17" t="s">
        <v>7</v>
      </c>
      <c r="D60" s="17" t="s">
        <v>16</v>
      </c>
      <c r="E60" s="17"/>
      <c r="F60" s="18">
        <f>F61+F62</f>
        <v>10330308.370000001</v>
      </c>
      <c r="G60" s="18">
        <f>G61+G62</f>
        <v>27340861</v>
      </c>
      <c r="H60" s="18">
        <v>27340861</v>
      </c>
      <c r="I60" s="18">
        <v>14578290.16</v>
      </c>
      <c r="J60" s="19">
        <f t="shared" si="5"/>
        <v>53.32052330027207</v>
      </c>
      <c r="K60" s="3"/>
      <c r="L60" s="2"/>
      <c r="M60" s="2"/>
      <c r="N60" s="2"/>
      <c r="O60" s="2"/>
      <c r="P60" s="2"/>
      <c r="Q60" s="19">
        <f t="shared" si="1"/>
        <v>141.12153904656378</v>
      </c>
      <c r="R60" s="2"/>
    </row>
    <row r="61" spans="1:18" ht="15.75" outlineLevel="3">
      <c r="A61" s="11" t="s">
        <v>151</v>
      </c>
      <c r="B61" s="11" t="s">
        <v>17</v>
      </c>
      <c r="C61" s="11" t="s">
        <v>7</v>
      </c>
      <c r="D61" s="11" t="s">
        <v>16</v>
      </c>
      <c r="E61" s="11" t="s">
        <v>35</v>
      </c>
      <c r="F61" s="12">
        <v>3228192.38</v>
      </c>
      <c r="G61" s="12">
        <v>11454904</v>
      </c>
      <c r="H61" s="12">
        <v>11454904</v>
      </c>
      <c r="I61" s="12">
        <v>6428243.63</v>
      </c>
      <c r="J61" s="15">
        <f t="shared" si="5"/>
        <v>56.11783066885588</v>
      </c>
      <c r="K61" s="26"/>
      <c r="L61" s="27"/>
      <c r="M61" s="27"/>
      <c r="N61" s="27"/>
      <c r="O61" s="27"/>
      <c r="P61" s="27"/>
      <c r="Q61" s="15">
        <f t="shared" si="1"/>
        <v>199.12826973465565</v>
      </c>
      <c r="R61" s="2"/>
    </row>
    <row r="62" spans="1:18" ht="32.25" customHeight="1" outlineLevel="3">
      <c r="A62" s="11" t="s">
        <v>152</v>
      </c>
      <c r="B62" s="11" t="s">
        <v>17</v>
      </c>
      <c r="C62" s="11" t="s">
        <v>7</v>
      </c>
      <c r="D62" s="11" t="s">
        <v>16</v>
      </c>
      <c r="E62" s="11" t="s">
        <v>36</v>
      </c>
      <c r="F62" s="12">
        <v>7102115.99</v>
      </c>
      <c r="G62" s="12">
        <v>15885957</v>
      </c>
      <c r="H62" s="12">
        <v>15885957</v>
      </c>
      <c r="I62" s="12">
        <v>8150046.53</v>
      </c>
      <c r="J62" s="15">
        <f t="shared" si="5"/>
        <v>51.303465884995155</v>
      </c>
      <c r="K62" s="26"/>
      <c r="L62" s="27"/>
      <c r="M62" s="27"/>
      <c r="N62" s="27"/>
      <c r="O62" s="27"/>
      <c r="P62" s="27"/>
      <c r="Q62" s="15">
        <f t="shared" si="1"/>
        <v>114.75518762965176</v>
      </c>
      <c r="R62" s="2"/>
    </row>
    <row r="63" spans="1:18" ht="47.25" outlineLevel="2">
      <c r="A63" s="17" t="s">
        <v>153</v>
      </c>
      <c r="B63" s="17" t="s">
        <v>17</v>
      </c>
      <c r="C63" s="17" t="s">
        <v>7</v>
      </c>
      <c r="D63" s="17" t="s">
        <v>17</v>
      </c>
      <c r="E63" s="17"/>
      <c r="F63" s="18">
        <f>F64</f>
        <v>211748441.26</v>
      </c>
      <c r="G63" s="18">
        <f>G64</f>
        <v>489019380.58</v>
      </c>
      <c r="H63" s="18">
        <v>489019380.58</v>
      </c>
      <c r="I63" s="18">
        <v>260850460.18</v>
      </c>
      <c r="J63" s="19">
        <f aca="true" t="shared" si="6" ref="J63:J74">I63/H63*100</f>
        <v>53.3415382986701</v>
      </c>
      <c r="K63" s="3"/>
      <c r="L63" s="2"/>
      <c r="M63" s="2"/>
      <c r="N63" s="2"/>
      <c r="O63" s="2"/>
      <c r="P63" s="2"/>
      <c r="Q63" s="19">
        <f t="shared" si="1"/>
        <v>123.18884551301561</v>
      </c>
      <c r="R63" s="2"/>
    </row>
    <row r="64" spans="1:18" ht="33" customHeight="1" outlineLevel="3">
      <c r="A64" s="11" t="s">
        <v>152</v>
      </c>
      <c r="B64" s="11" t="s">
        <v>17</v>
      </c>
      <c r="C64" s="11" t="s">
        <v>7</v>
      </c>
      <c r="D64" s="11" t="s">
        <v>17</v>
      </c>
      <c r="E64" s="11" t="s">
        <v>36</v>
      </c>
      <c r="F64" s="12">
        <v>211748441.26</v>
      </c>
      <c r="G64" s="12">
        <v>489019380.58</v>
      </c>
      <c r="H64" s="12">
        <v>489019380.58</v>
      </c>
      <c r="I64" s="12">
        <v>260850460.18</v>
      </c>
      <c r="J64" s="15">
        <f t="shared" si="6"/>
        <v>53.3415382986701</v>
      </c>
      <c r="K64" s="26"/>
      <c r="L64" s="27"/>
      <c r="M64" s="27"/>
      <c r="N64" s="27"/>
      <c r="O64" s="27"/>
      <c r="P64" s="27"/>
      <c r="Q64" s="15">
        <f t="shared" si="1"/>
        <v>123.18884551301561</v>
      </c>
      <c r="R64" s="2"/>
    </row>
    <row r="65" spans="1:18" ht="63" outlineLevel="2">
      <c r="A65" s="17" t="s">
        <v>154</v>
      </c>
      <c r="B65" s="17" t="s">
        <v>17</v>
      </c>
      <c r="C65" s="17" t="s">
        <v>7</v>
      </c>
      <c r="D65" s="17" t="s">
        <v>13</v>
      </c>
      <c r="E65" s="17"/>
      <c r="F65" s="18">
        <f>F66+F67+F68</f>
        <v>552526</v>
      </c>
      <c r="G65" s="18">
        <f>G66+G67+G68</f>
        <v>1479050</v>
      </c>
      <c r="H65" s="18">
        <v>1479050</v>
      </c>
      <c r="I65" s="18">
        <v>238761.75</v>
      </c>
      <c r="J65" s="19">
        <f t="shared" si="6"/>
        <v>16.142912680436766</v>
      </c>
      <c r="K65" s="3"/>
      <c r="L65" s="2"/>
      <c r="M65" s="2"/>
      <c r="N65" s="2"/>
      <c r="O65" s="2"/>
      <c r="P65" s="2"/>
      <c r="Q65" s="19">
        <f t="shared" si="1"/>
        <v>43.21276283830987</v>
      </c>
      <c r="R65" s="2"/>
    </row>
    <row r="66" spans="1:18" ht="31.5" outlineLevel="3">
      <c r="A66" s="11" t="s">
        <v>122</v>
      </c>
      <c r="B66" s="11" t="s">
        <v>17</v>
      </c>
      <c r="C66" s="11" t="s">
        <v>7</v>
      </c>
      <c r="D66" s="11" t="s">
        <v>13</v>
      </c>
      <c r="E66" s="11" t="s">
        <v>10</v>
      </c>
      <c r="F66" s="12">
        <v>0</v>
      </c>
      <c r="G66" s="12">
        <v>200000</v>
      </c>
      <c r="H66" s="12">
        <v>200000</v>
      </c>
      <c r="I66" s="12">
        <v>50000</v>
      </c>
      <c r="J66" s="15">
        <f t="shared" si="6"/>
        <v>25</v>
      </c>
      <c r="K66" s="26"/>
      <c r="L66" s="27"/>
      <c r="M66" s="27"/>
      <c r="N66" s="27"/>
      <c r="O66" s="27"/>
      <c r="P66" s="27"/>
      <c r="Q66" s="15"/>
      <c r="R66" s="2"/>
    </row>
    <row r="67" spans="1:18" ht="15.75" customHeight="1" outlineLevel="3">
      <c r="A67" s="11" t="s">
        <v>123</v>
      </c>
      <c r="B67" s="11" t="s">
        <v>17</v>
      </c>
      <c r="C67" s="11" t="s">
        <v>7</v>
      </c>
      <c r="D67" s="11" t="s">
        <v>13</v>
      </c>
      <c r="E67" s="11" t="s">
        <v>11</v>
      </c>
      <c r="F67" s="12">
        <v>354800</v>
      </c>
      <c r="G67" s="12">
        <v>500000</v>
      </c>
      <c r="H67" s="12">
        <v>500000</v>
      </c>
      <c r="I67" s="12">
        <v>0</v>
      </c>
      <c r="J67" s="15">
        <f t="shared" si="6"/>
        <v>0</v>
      </c>
      <c r="K67" s="26"/>
      <c r="L67" s="27"/>
      <c r="M67" s="27"/>
      <c r="N67" s="27"/>
      <c r="O67" s="27"/>
      <c r="P67" s="27"/>
      <c r="Q67" s="15">
        <f t="shared" si="1"/>
        <v>0</v>
      </c>
      <c r="R67" s="2"/>
    </row>
    <row r="68" spans="1:18" ht="31.5" outlineLevel="3">
      <c r="A68" s="11" t="s">
        <v>124</v>
      </c>
      <c r="B68" s="11" t="s">
        <v>17</v>
      </c>
      <c r="C68" s="11" t="s">
        <v>7</v>
      </c>
      <c r="D68" s="11" t="s">
        <v>13</v>
      </c>
      <c r="E68" s="11" t="s">
        <v>12</v>
      </c>
      <c r="F68" s="12">
        <v>197726</v>
      </c>
      <c r="G68" s="12">
        <v>779050</v>
      </c>
      <c r="H68" s="12">
        <v>779050</v>
      </c>
      <c r="I68" s="12">
        <v>188761.75</v>
      </c>
      <c r="J68" s="15">
        <f t="shared" si="6"/>
        <v>24.229734933572942</v>
      </c>
      <c r="K68" s="26"/>
      <c r="L68" s="27"/>
      <c r="M68" s="27"/>
      <c r="N68" s="27"/>
      <c r="O68" s="27"/>
      <c r="P68" s="27"/>
      <c r="Q68" s="15">
        <f t="shared" si="1"/>
        <v>95.46632713957699</v>
      </c>
      <c r="R68" s="2"/>
    </row>
    <row r="69" spans="1:18" ht="15.75" customHeight="1" outlineLevel="1">
      <c r="A69" s="17" t="s">
        <v>155</v>
      </c>
      <c r="B69" s="17" t="s">
        <v>17</v>
      </c>
      <c r="C69" s="17" t="s">
        <v>25</v>
      </c>
      <c r="D69" s="17"/>
      <c r="E69" s="17"/>
      <c r="F69" s="18">
        <f>F70</f>
        <v>94952</v>
      </c>
      <c r="G69" s="18">
        <f>G70</f>
        <v>65356300</v>
      </c>
      <c r="H69" s="18">
        <v>65356300</v>
      </c>
      <c r="I69" s="18">
        <v>12531933</v>
      </c>
      <c r="J69" s="19">
        <f t="shared" si="6"/>
        <v>19.174789576521313</v>
      </c>
      <c r="K69" s="3"/>
      <c r="L69" s="2"/>
      <c r="M69" s="2"/>
      <c r="N69" s="2"/>
      <c r="O69" s="2"/>
      <c r="P69" s="2"/>
      <c r="Q69" s="19">
        <f t="shared" si="1"/>
        <v>13198.176973628782</v>
      </c>
      <c r="R69" s="2"/>
    </row>
    <row r="70" spans="1:18" ht="63.75" customHeight="1" outlineLevel="2">
      <c r="A70" s="17" t="s">
        <v>156</v>
      </c>
      <c r="B70" s="17" t="s">
        <v>17</v>
      </c>
      <c r="C70" s="17" t="s">
        <v>25</v>
      </c>
      <c r="D70" s="17" t="s">
        <v>30</v>
      </c>
      <c r="E70" s="17"/>
      <c r="F70" s="18">
        <f>F71</f>
        <v>94952</v>
      </c>
      <c r="G70" s="18">
        <f>G71</f>
        <v>65356300</v>
      </c>
      <c r="H70" s="18">
        <v>65356300</v>
      </c>
      <c r="I70" s="18">
        <v>12531933</v>
      </c>
      <c r="J70" s="19">
        <f t="shared" si="6"/>
        <v>19.174789576521313</v>
      </c>
      <c r="K70" s="3"/>
      <c r="L70" s="2"/>
      <c r="M70" s="2"/>
      <c r="N70" s="2"/>
      <c r="O70" s="2"/>
      <c r="P70" s="2"/>
      <c r="Q70" s="19">
        <f t="shared" si="1"/>
        <v>13198.176973628782</v>
      </c>
      <c r="R70" s="2"/>
    </row>
    <row r="71" spans="1:18" ht="33" customHeight="1" outlineLevel="3">
      <c r="A71" s="11" t="s">
        <v>152</v>
      </c>
      <c r="B71" s="11" t="s">
        <v>17</v>
      </c>
      <c r="C71" s="11" t="s">
        <v>25</v>
      </c>
      <c r="D71" s="11" t="s">
        <v>30</v>
      </c>
      <c r="E71" s="11" t="s">
        <v>36</v>
      </c>
      <c r="F71" s="12">
        <v>94952</v>
      </c>
      <c r="G71" s="12">
        <v>65356300</v>
      </c>
      <c r="H71" s="12">
        <v>65356300</v>
      </c>
      <c r="I71" s="12">
        <v>12531933</v>
      </c>
      <c r="J71" s="15">
        <f t="shared" si="6"/>
        <v>19.174789576521313</v>
      </c>
      <c r="K71" s="26"/>
      <c r="L71" s="27"/>
      <c r="M71" s="27"/>
      <c r="N71" s="27"/>
      <c r="O71" s="27"/>
      <c r="P71" s="27"/>
      <c r="Q71" s="15">
        <f aca="true" t="shared" si="7" ref="Q71:Q134">I71/F71*100</f>
        <v>13198.176973628782</v>
      </c>
      <c r="R71" s="2"/>
    </row>
    <row r="72" spans="1:18" ht="31.5">
      <c r="A72" s="17" t="s">
        <v>37</v>
      </c>
      <c r="B72" s="17" t="s">
        <v>38</v>
      </c>
      <c r="C72" s="17"/>
      <c r="D72" s="17"/>
      <c r="E72" s="17"/>
      <c r="F72" s="18">
        <f>F73+F75+F77+F79+F81+F83+F86+F88</f>
        <v>4061372909.91</v>
      </c>
      <c r="G72" s="18">
        <f>G73+G75+G77+G79+G81+G83+G86+G88</f>
        <v>6720005186.190001</v>
      </c>
      <c r="H72" s="18">
        <v>6720576758.69</v>
      </c>
      <c r="I72" s="18">
        <v>3151543233.83</v>
      </c>
      <c r="J72" s="19">
        <f t="shared" si="6"/>
        <v>46.89394001422447</v>
      </c>
      <c r="K72" s="3"/>
      <c r="L72" s="2"/>
      <c r="M72" s="2"/>
      <c r="N72" s="2"/>
      <c r="O72" s="2"/>
      <c r="P72" s="2"/>
      <c r="Q72" s="19">
        <f t="shared" si="7"/>
        <v>77.5979774263043</v>
      </c>
      <c r="R72" s="2"/>
    </row>
    <row r="73" spans="1:18" ht="32.25" customHeight="1" outlineLevel="2">
      <c r="A73" s="17" t="s">
        <v>157</v>
      </c>
      <c r="B73" s="17" t="s">
        <v>38</v>
      </c>
      <c r="C73" s="17" t="s">
        <v>7</v>
      </c>
      <c r="D73" s="17" t="s">
        <v>16</v>
      </c>
      <c r="E73" s="17"/>
      <c r="F73" s="18">
        <f>F74</f>
        <v>64443041.76</v>
      </c>
      <c r="G73" s="18">
        <f>G74</f>
        <v>124576970</v>
      </c>
      <c r="H73" s="18">
        <v>128300810</v>
      </c>
      <c r="I73" s="18">
        <v>62478183.09</v>
      </c>
      <c r="J73" s="19">
        <f t="shared" si="6"/>
        <v>48.696639631503494</v>
      </c>
      <c r="K73" s="3"/>
      <c r="L73" s="2"/>
      <c r="M73" s="2"/>
      <c r="N73" s="2"/>
      <c r="O73" s="2"/>
      <c r="P73" s="2"/>
      <c r="Q73" s="19">
        <f t="shared" si="7"/>
        <v>96.95101501056148</v>
      </c>
      <c r="R73" s="2"/>
    </row>
    <row r="74" spans="1:18" ht="15.75" outlineLevel="3">
      <c r="A74" s="11" t="s">
        <v>123</v>
      </c>
      <c r="B74" s="11" t="s">
        <v>38</v>
      </c>
      <c r="C74" s="11" t="s">
        <v>7</v>
      </c>
      <c r="D74" s="11" t="s">
        <v>16</v>
      </c>
      <c r="E74" s="11" t="s">
        <v>11</v>
      </c>
      <c r="F74" s="12">
        <v>64443041.76</v>
      </c>
      <c r="G74" s="12">
        <v>124576970</v>
      </c>
      <c r="H74" s="12">
        <v>128300810</v>
      </c>
      <c r="I74" s="12">
        <v>62478183.09</v>
      </c>
      <c r="J74" s="15">
        <f t="shared" si="6"/>
        <v>48.696639631503494</v>
      </c>
      <c r="K74" s="26"/>
      <c r="L74" s="27"/>
      <c r="M74" s="27"/>
      <c r="N74" s="27"/>
      <c r="O74" s="27"/>
      <c r="P74" s="27"/>
      <c r="Q74" s="15">
        <f t="shared" si="7"/>
        <v>96.95101501056148</v>
      </c>
      <c r="R74" s="2"/>
    </row>
    <row r="75" spans="1:18" ht="31.5" outlineLevel="2">
      <c r="A75" s="17" t="s">
        <v>158</v>
      </c>
      <c r="B75" s="17" t="s">
        <v>38</v>
      </c>
      <c r="C75" s="17" t="s">
        <v>7</v>
      </c>
      <c r="D75" s="17" t="s">
        <v>17</v>
      </c>
      <c r="E75" s="17"/>
      <c r="F75" s="18">
        <f>F76</f>
        <v>319058602.09</v>
      </c>
      <c r="G75" s="18">
        <f>G76</f>
        <v>668887795.41</v>
      </c>
      <c r="H75" s="18">
        <v>666275046.91</v>
      </c>
      <c r="I75" s="18">
        <v>331560827.69</v>
      </c>
      <c r="J75" s="19">
        <f aca="true" t="shared" si="8" ref="J75:J80">I75/H75*100</f>
        <v>49.763356623917964</v>
      </c>
      <c r="K75" s="3"/>
      <c r="L75" s="2"/>
      <c r="M75" s="2"/>
      <c r="N75" s="2"/>
      <c r="O75" s="2"/>
      <c r="P75" s="2"/>
      <c r="Q75" s="19">
        <f t="shared" si="7"/>
        <v>103.91847313255431</v>
      </c>
      <c r="R75" s="2"/>
    </row>
    <row r="76" spans="1:18" ht="15.75" customHeight="1" outlineLevel="3">
      <c r="A76" s="11" t="s">
        <v>123</v>
      </c>
      <c r="B76" s="11" t="s">
        <v>38</v>
      </c>
      <c r="C76" s="11" t="s">
        <v>7</v>
      </c>
      <c r="D76" s="11" t="s">
        <v>17</v>
      </c>
      <c r="E76" s="11" t="s">
        <v>11</v>
      </c>
      <c r="F76" s="12">
        <v>319058602.09</v>
      </c>
      <c r="G76" s="12">
        <v>668887795.41</v>
      </c>
      <c r="H76" s="12">
        <v>666275046.91</v>
      </c>
      <c r="I76" s="12">
        <v>331560827.69</v>
      </c>
      <c r="J76" s="15">
        <f t="shared" si="8"/>
        <v>49.763356623917964</v>
      </c>
      <c r="K76" s="26"/>
      <c r="L76" s="27"/>
      <c r="M76" s="27"/>
      <c r="N76" s="27"/>
      <c r="O76" s="27"/>
      <c r="P76" s="27"/>
      <c r="Q76" s="15">
        <f t="shared" si="7"/>
        <v>103.91847313255431</v>
      </c>
      <c r="R76" s="2"/>
    </row>
    <row r="77" spans="1:18" ht="31.5" outlineLevel="2">
      <c r="A77" s="17" t="s">
        <v>159</v>
      </c>
      <c r="B77" s="17" t="s">
        <v>38</v>
      </c>
      <c r="C77" s="17" t="s">
        <v>7</v>
      </c>
      <c r="D77" s="17" t="s">
        <v>39</v>
      </c>
      <c r="E77" s="17"/>
      <c r="F77" s="18">
        <f>F78</f>
        <v>49160093.1</v>
      </c>
      <c r="G77" s="18">
        <f>G78</f>
        <v>100098318</v>
      </c>
      <c r="H77" s="18">
        <v>100098318</v>
      </c>
      <c r="I77" s="18">
        <v>53049162</v>
      </c>
      <c r="J77" s="19">
        <f t="shared" si="8"/>
        <v>52.99705635413374</v>
      </c>
      <c r="K77" s="3"/>
      <c r="L77" s="2"/>
      <c r="M77" s="2"/>
      <c r="N77" s="2"/>
      <c r="O77" s="2"/>
      <c r="P77" s="2"/>
      <c r="Q77" s="19">
        <f t="shared" si="7"/>
        <v>107.91102834587593</v>
      </c>
      <c r="R77" s="2"/>
    </row>
    <row r="78" spans="1:18" ht="15.75" customHeight="1" outlineLevel="3">
      <c r="A78" s="11" t="s">
        <v>123</v>
      </c>
      <c r="B78" s="11" t="s">
        <v>38</v>
      </c>
      <c r="C78" s="11" t="s">
        <v>7</v>
      </c>
      <c r="D78" s="11" t="s">
        <v>39</v>
      </c>
      <c r="E78" s="11" t="s">
        <v>11</v>
      </c>
      <c r="F78" s="12">
        <v>49160093.1</v>
      </c>
      <c r="G78" s="12">
        <v>100098318</v>
      </c>
      <c r="H78" s="12">
        <v>100098318</v>
      </c>
      <c r="I78" s="12">
        <v>53049162</v>
      </c>
      <c r="J78" s="15">
        <f t="shared" si="8"/>
        <v>52.99705635413374</v>
      </c>
      <c r="K78" s="26"/>
      <c r="L78" s="27"/>
      <c r="M78" s="27"/>
      <c r="N78" s="27"/>
      <c r="O78" s="27"/>
      <c r="P78" s="27"/>
      <c r="Q78" s="15">
        <f t="shared" si="7"/>
        <v>107.91102834587593</v>
      </c>
      <c r="R78" s="2"/>
    </row>
    <row r="79" spans="1:18" ht="47.25" outlineLevel="2">
      <c r="A79" s="17" t="s">
        <v>160</v>
      </c>
      <c r="B79" s="17" t="s">
        <v>38</v>
      </c>
      <c r="C79" s="17" t="s">
        <v>7</v>
      </c>
      <c r="D79" s="17" t="s">
        <v>38</v>
      </c>
      <c r="E79" s="17"/>
      <c r="F79" s="18">
        <f>F80</f>
        <v>67580182.18</v>
      </c>
      <c r="G79" s="18">
        <f>G80</f>
        <v>117783719.5</v>
      </c>
      <c r="H79" s="18">
        <v>117783719.5</v>
      </c>
      <c r="I79" s="18">
        <v>60533668.54</v>
      </c>
      <c r="J79" s="19">
        <f t="shared" si="8"/>
        <v>51.39391827407862</v>
      </c>
      <c r="K79" s="3"/>
      <c r="L79" s="2"/>
      <c r="M79" s="2"/>
      <c r="N79" s="2"/>
      <c r="O79" s="2"/>
      <c r="P79" s="2"/>
      <c r="Q79" s="19">
        <f t="shared" si="7"/>
        <v>89.57310647486626</v>
      </c>
      <c r="R79" s="2"/>
    </row>
    <row r="80" spans="1:18" ht="15.75" customHeight="1" outlineLevel="3">
      <c r="A80" s="11" t="s">
        <v>123</v>
      </c>
      <c r="B80" s="11" t="s">
        <v>38</v>
      </c>
      <c r="C80" s="11" t="s">
        <v>7</v>
      </c>
      <c r="D80" s="11" t="s">
        <v>38</v>
      </c>
      <c r="E80" s="11" t="s">
        <v>11</v>
      </c>
      <c r="F80" s="12">
        <v>67580182.18</v>
      </c>
      <c r="G80" s="12">
        <v>117783719.5</v>
      </c>
      <c r="H80" s="12">
        <v>117783719.5</v>
      </c>
      <c r="I80" s="12">
        <v>60533668.54</v>
      </c>
      <c r="J80" s="15">
        <f t="shared" si="8"/>
        <v>51.39391827407862</v>
      </c>
      <c r="K80" s="26"/>
      <c r="L80" s="27"/>
      <c r="M80" s="27"/>
      <c r="N80" s="27"/>
      <c r="O80" s="27"/>
      <c r="P80" s="27"/>
      <c r="Q80" s="15">
        <f t="shared" si="7"/>
        <v>89.57310647486626</v>
      </c>
      <c r="R80" s="2"/>
    </row>
    <row r="81" spans="1:18" ht="47.25" outlineLevel="2">
      <c r="A81" s="17" t="s">
        <v>161</v>
      </c>
      <c r="B81" s="17" t="s">
        <v>38</v>
      </c>
      <c r="C81" s="17" t="s">
        <v>7</v>
      </c>
      <c r="D81" s="17" t="s">
        <v>40</v>
      </c>
      <c r="E81" s="17"/>
      <c r="F81" s="18">
        <f>F82</f>
        <v>47522071.8</v>
      </c>
      <c r="G81" s="18">
        <f>G82</f>
        <v>111093136.68</v>
      </c>
      <c r="H81" s="18">
        <v>110553617.68</v>
      </c>
      <c r="I81" s="18">
        <v>50728992.45</v>
      </c>
      <c r="J81" s="19">
        <f>I81/H81*100</f>
        <v>45.886325128532874</v>
      </c>
      <c r="K81" s="3"/>
      <c r="L81" s="2"/>
      <c r="M81" s="2"/>
      <c r="N81" s="2"/>
      <c r="O81" s="2"/>
      <c r="P81" s="2"/>
      <c r="Q81" s="19">
        <f t="shared" si="7"/>
        <v>106.7482761767975</v>
      </c>
      <c r="R81" s="2"/>
    </row>
    <row r="82" spans="1:18" ht="15.75" customHeight="1" outlineLevel="3">
      <c r="A82" s="11" t="s">
        <v>123</v>
      </c>
      <c r="B82" s="11" t="s">
        <v>38</v>
      </c>
      <c r="C82" s="11" t="s">
        <v>7</v>
      </c>
      <c r="D82" s="11" t="s">
        <v>40</v>
      </c>
      <c r="E82" s="11" t="s">
        <v>11</v>
      </c>
      <c r="F82" s="12">
        <v>47522071.8</v>
      </c>
      <c r="G82" s="12">
        <v>111093136.68</v>
      </c>
      <c r="H82" s="12">
        <v>110553617.68</v>
      </c>
      <c r="I82" s="12">
        <v>50728992.45</v>
      </c>
      <c r="J82" s="15">
        <f>I82/H82*100</f>
        <v>45.886325128532874</v>
      </c>
      <c r="K82" s="26"/>
      <c r="L82" s="27"/>
      <c r="M82" s="27"/>
      <c r="N82" s="27"/>
      <c r="O82" s="27"/>
      <c r="P82" s="27"/>
      <c r="Q82" s="15">
        <f t="shared" si="7"/>
        <v>106.7482761767975</v>
      </c>
      <c r="R82" s="2"/>
    </row>
    <row r="83" spans="1:18" ht="31.5" outlineLevel="2">
      <c r="A83" s="17" t="s">
        <v>162</v>
      </c>
      <c r="B83" s="17" t="s">
        <v>38</v>
      </c>
      <c r="C83" s="17" t="s">
        <v>7</v>
      </c>
      <c r="D83" s="17" t="s">
        <v>41</v>
      </c>
      <c r="E83" s="17"/>
      <c r="F83" s="18">
        <f>F84+F85</f>
        <v>336413311.37</v>
      </c>
      <c r="G83" s="18">
        <f>G84+G85</f>
        <v>661205090</v>
      </c>
      <c r="H83" s="18">
        <v>661205090</v>
      </c>
      <c r="I83" s="18">
        <v>302047533.48</v>
      </c>
      <c r="J83" s="19">
        <f>I83/H83*100</f>
        <v>45.68136846617439</v>
      </c>
      <c r="K83" s="3"/>
      <c r="L83" s="2"/>
      <c r="M83" s="2"/>
      <c r="N83" s="2"/>
      <c r="O83" s="2"/>
      <c r="P83" s="2"/>
      <c r="Q83" s="19">
        <f t="shared" si="7"/>
        <v>89.78465574086538</v>
      </c>
      <c r="R83" s="2"/>
    </row>
    <row r="84" spans="1:18" ht="15.75" customHeight="1" outlineLevel="3">
      <c r="A84" s="11" t="s">
        <v>123</v>
      </c>
      <c r="B84" s="11" t="s">
        <v>38</v>
      </c>
      <c r="C84" s="11" t="s">
        <v>7</v>
      </c>
      <c r="D84" s="11" t="s">
        <v>41</v>
      </c>
      <c r="E84" s="11" t="s">
        <v>11</v>
      </c>
      <c r="F84" s="12">
        <v>336185380.58</v>
      </c>
      <c r="G84" s="12">
        <v>660605090</v>
      </c>
      <c r="H84" s="12">
        <v>660605090</v>
      </c>
      <c r="I84" s="12">
        <v>301790714.14</v>
      </c>
      <c r="J84" s="15">
        <f>I84/H84*100</f>
        <v>45.68398256513585</v>
      </c>
      <c r="K84" s="26"/>
      <c r="L84" s="27"/>
      <c r="M84" s="27"/>
      <c r="N84" s="27"/>
      <c r="O84" s="27"/>
      <c r="P84" s="27"/>
      <c r="Q84" s="15">
        <f t="shared" si="7"/>
        <v>89.76913678380035</v>
      </c>
      <c r="R84" s="2"/>
    </row>
    <row r="85" spans="1:18" ht="31.5" outlineLevel="3">
      <c r="A85" s="11" t="s">
        <v>124</v>
      </c>
      <c r="B85" s="11" t="s">
        <v>38</v>
      </c>
      <c r="C85" s="11" t="s">
        <v>7</v>
      </c>
      <c r="D85" s="11" t="s">
        <v>41</v>
      </c>
      <c r="E85" s="11" t="s">
        <v>12</v>
      </c>
      <c r="F85" s="12">
        <v>227930.79</v>
      </c>
      <c r="G85" s="12">
        <v>600000</v>
      </c>
      <c r="H85" s="12">
        <v>600000</v>
      </c>
      <c r="I85" s="12">
        <v>256819.34</v>
      </c>
      <c r="J85" s="15">
        <f aca="true" t="shared" si="9" ref="J85:J90">I85/H85*100</f>
        <v>42.803223333333335</v>
      </c>
      <c r="K85" s="26"/>
      <c r="L85" s="27"/>
      <c r="M85" s="27"/>
      <c r="N85" s="27"/>
      <c r="O85" s="27"/>
      <c r="P85" s="27"/>
      <c r="Q85" s="15">
        <f t="shared" si="7"/>
        <v>112.67426397284895</v>
      </c>
      <c r="R85" s="2"/>
    </row>
    <row r="86" spans="1:18" ht="31.5" outlineLevel="2">
      <c r="A86" s="17" t="s">
        <v>163</v>
      </c>
      <c r="B86" s="17" t="s">
        <v>38</v>
      </c>
      <c r="C86" s="17" t="s">
        <v>7</v>
      </c>
      <c r="D86" s="17" t="s">
        <v>42</v>
      </c>
      <c r="E86" s="17"/>
      <c r="F86" s="18">
        <f>F87</f>
        <v>2258966531.7</v>
      </c>
      <c r="G86" s="18">
        <f>G87</f>
        <v>4484787226</v>
      </c>
      <c r="H86" s="18">
        <v>4484787226</v>
      </c>
      <c r="I86" s="18">
        <v>2242393612</v>
      </c>
      <c r="J86" s="19">
        <f t="shared" si="9"/>
        <v>49.999999977702394</v>
      </c>
      <c r="K86" s="3"/>
      <c r="L86" s="2"/>
      <c r="M86" s="2"/>
      <c r="N86" s="2"/>
      <c r="O86" s="2"/>
      <c r="P86" s="2"/>
      <c r="Q86" s="19">
        <f t="shared" si="7"/>
        <v>99.26634948028523</v>
      </c>
      <c r="R86" s="2"/>
    </row>
    <row r="87" spans="1:18" ht="15.75" customHeight="1" outlineLevel="3">
      <c r="A87" s="11" t="s">
        <v>123</v>
      </c>
      <c r="B87" s="11" t="s">
        <v>38</v>
      </c>
      <c r="C87" s="11" t="s">
        <v>7</v>
      </c>
      <c r="D87" s="11" t="s">
        <v>42</v>
      </c>
      <c r="E87" s="11" t="s">
        <v>11</v>
      </c>
      <c r="F87" s="12">
        <v>2258966531.7</v>
      </c>
      <c r="G87" s="12">
        <v>4484787226</v>
      </c>
      <c r="H87" s="12">
        <v>4484787226</v>
      </c>
      <c r="I87" s="12">
        <v>2242393612</v>
      </c>
      <c r="J87" s="15">
        <f t="shared" si="9"/>
        <v>49.999999977702394</v>
      </c>
      <c r="K87" s="26"/>
      <c r="L87" s="27"/>
      <c r="M87" s="27"/>
      <c r="N87" s="27"/>
      <c r="O87" s="27"/>
      <c r="P87" s="27"/>
      <c r="Q87" s="15">
        <f t="shared" si="7"/>
        <v>99.26634948028523</v>
      </c>
      <c r="R87" s="2"/>
    </row>
    <row r="88" spans="1:18" ht="15.75" outlineLevel="2">
      <c r="A88" s="17" t="s">
        <v>164</v>
      </c>
      <c r="B88" s="17" t="s">
        <v>38</v>
      </c>
      <c r="C88" s="17" t="s">
        <v>7</v>
      </c>
      <c r="D88" s="17" t="s">
        <v>43</v>
      </c>
      <c r="E88" s="17"/>
      <c r="F88" s="18">
        <f>F89+F90</f>
        <v>918229075.91</v>
      </c>
      <c r="G88" s="18">
        <f>G89+G90</f>
        <v>451572930.6</v>
      </c>
      <c r="H88" s="18">
        <v>451572930.6</v>
      </c>
      <c r="I88" s="18">
        <v>48751254.58</v>
      </c>
      <c r="J88" s="19">
        <f t="shared" si="9"/>
        <v>10.795876208794168</v>
      </c>
      <c r="K88" s="3"/>
      <c r="L88" s="2"/>
      <c r="M88" s="2"/>
      <c r="N88" s="2"/>
      <c r="O88" s="2"/>
      <c r="P88" s="2"/>
      <c r="Q88" s="19">
        <f t="shared" si="7"/>
        <v>5.309269316230882</v>
      </c>
      <c r="R88" s="2"/>
    </row>
    <row r="89" spans="1:18" ht="15.75" outlineLevel="3">
      <c r="A89" s="11" t="s">
        <v>123</v>
      </c>
      <c r="B89" s="11" t="s">
        <v>38</v>
      </c>
      <c r="C89" s="11" t="s">
        <v>7</v>
      </c>
      <c r="D89" s="11" t="s">
        <v>43</v>
      </c>
      <c r="E89" s="11" t="s">
        <v>11</v>
      </c>
      <c r="F89" s="12">
        <v>884405320.92</v>
      </c>
      <c r="G89" s="12">
        <v>384893503.6</v>
      </c>
      <c r="H89" s="12">
        <v>384893503.6</v>
      </c>
      <c r="I89" s="12">
        <v>6799418.66</v>
      </c>
      <c r="J89" s="15">
        <f t="shared" si="9"/>
        <v>1.7665714272658353</v>
      </c>
      <c r="K89" s="26"/>
      <c r="L89" s="27"/>
      <c r="M89" s="27"/>
      <c r="N89" s="27"/>
      <c r="O89" s="27"/>
      <c r="P89" s="27"/>
      <c r="Q89" s="15">
        <f t="shared" si="7"/>
        <v>0.7688125002376655</v>
      </c>
      <c r="R89" s="2"/>
    </row>
    <row r="90" spans="1:18" ht="18.75" customHeight="1" outlineLevel="3">
      <c r="A90" s="11" t="s">
        <v>132</v>
      </c>
      <c r="B90" s="11" t="s">
        <v>38</v>
      </c>
      <c r="C90" s="11" t="s">
        <v>7</v>
      </c>
      <c r="D90" s="11" t="s">
        <v>43</v>
      </c>
      <c r="E90" s="11" t="s">
        <v>21</v>
      </c>
      <c r="F90" s="12">
        <v>33823754.99</v>
      </c>
      <c r="G90" s="12">
        <v>66679427</v>
      </c>
      <c r="H90" s="12">
        <v>66679427</v>
      </c>
      <c r="I90" s="12">
        <v>41951835.92</v>
      </c>
      <c r="J90" s="15">
        <f t="shared" si="9"/>
        <v>62.915711498240675</v>
      </c>
      <c r="K90" s="26"/>
      <c r="L90" s="27"/>
      <c r="M90" s="27"/>
      <c r="N90" s="27"/>
      <c r="O90" s="27"/>
      <c r="P90" s="27"/>
      <c r="Q90" s="15">
        <f t="shared" si="7"/>
        <v>124.03068769982242</v>
      </c>
      <c r="R90" s="2"/>
    </row>
    <row r="91" spans="1:18" ht="31.5">
      <c r="A91" s="17" t="s">
        <v>45</v>
      </c>
      <c r="B91" s="17" t="s">
        <v>40</v>
      </c>
      <c r="C91" s="17"/>
      <c r="D91" s="17"/>
      <c r="E91" s="17"/>
      <c r="F91" s="18">
        <f>F92+F94+F97+F99+F101+F103</f>
        <v>198760488.85000002</v>
      </c>
      <c r="G91" s="18">
        <f>G92+G94+G97+G99+G101+G103</f>
        <v>551264490</v>
      </c>
      <c r="H91" s="18">
        <v>552344490</v>
      </c>
      <c r="I91" s="18">
        <v>178177519.53</v>
      </c>
      <c r="J91" s="19">
        <f aca="true" t="shared" si="10" ref="J91:J98">I91/H91*100</f>
        <v>32.258404447919816</v>
      </c>
      <c r="K91" s="3"/>
      <c r="L91" s="2"/>
      <c r="M91" s="2"/>
      <c r="N91" s="2"/>
      <c r="O91" s="2"/>
      <c r="P91" s="2"/>
      <c r="Q91" s="19">
        <f t="shared" si="7"/>
        <v>89.64433553213208</v>
      </c>
      <c r="R91" s="2"/>
    </row>
    <row r="92" spans="1:18" ht="31.5" outlineLevel="2">
      <c r="A92" s="17" t="s">
        <v>165</v>
      </c>
      <c r="B92" s="17" t="s">
        <v>40</v>
      </c>
      <c r="C92" s="17" t="s">
        <v>7</v>
      </c>
      <c r="D92" s="17" t="s">
        <v>16</v>
      </c>
      <c r="E92" s="17"/>
      <c r="F92" s="18">
        <f>F93</f>
        <v>19538981.06</v>
      </c>
      <c r="G92" s="18">
        <f>G93</f>
        <v>37899080</v>
      </c>
      <c r="H92" s="18">
        <v>36588768.4</v>
      </c>
      <c r="I92" s="18">
        <v>22690820.46</v>
      </c>
      <c r="J92" s="19">
        <f t="shared" si="10"/>
        <v>62.015808271917685</v>
      </c>
      <c r="K92" s="3"/>
      <c r="L92" s="2"/>
      <c r="M92" s="2"/>
      <c r="N92" s="2"/>
      <c r="O92" s="2"/>
      <c r="P92" s="2"/>
      <c r="Q92" s="19">
        <f t="shared" si="7"/>
        <v>116.13103257698742</v>
      </c>
      <c r="R92" s="2"/>
    </row>
    <row r="93" spans="1:18" ht="15.75" customHeight="1" outlineLevel="3">
      <c r="A93" s="11" t="s">
        <v>166</v>
      </c>
      <c r="B93" s="11" t="s">
        <v>40</v>
      </c>
      <c r="C93" s="11" t="s">
        <v>7</v>
      </c>
      <c r="D93" s="11" t="s">
        <v>16</v>
      </c>
      <c r="E93" s="11" t="s">
        <v>46</v>
      </c>
      <c r="F93" s="12">
        <v>19538981.06</v>
      </c>
      <c r="G93" s="12">
        <v>37899080</v>
      </c>
      <c r="H93" s="12">
        <v>36588768.4</v>
      </c>
      <c r="I93" s="12">
        <v>22690820.46</v>
      </c>
      <c r="J93" s="15">
        <f t="shared" si="10"/>
        <v>62.015808271917685</v>
      </c>
      <c r="K93" s="26"/>
      <c r="L93" s="27"/>
      <c r="M93" s="27"/>
      <c r="N93" s="27"/>
      <c r="O93" s="27"/>
      <c r="P93" s="27"/>
      <c r="Q93" s="15">
        <f t="shared" si="7"/>
        <v>116.13103257698742</v>
      </c>
      <c r="R93" s="2"/>
    </row>
    <row r="94" spans="1:18" ht="15.75" customHeight="1" outlineLevel="2">
      <c r="A94" s="17" t="s">
        <v>167</v>
      </c>
      <c r="B94" s="17" t="s">
        <v>40</v>
      </c>
      <c r="C94" s="17" t="s">
        <v>7</v>
      </c>
      <c r="D94" s="17" t="s">
        <v>17</v>
      </c>
      <c r="E94" s="17"/>
      <c r="F94" s="18">
        <f>F95+F96</f>
        <v>7506566.94</v>
      </c>
      <c r="G94" s="18">
        <f>G95+G96</f>
        <v>247002711</v>
      </c>
      <c r="H94" s="18">
        <v>247002711</v>
      </c>
      <c r="I94" s="18">
        <v>3662391.82</v>
      </c>
      <c r="J94" s="19">
        <f t="shared" si="10"/>
        <v>1.4827334506462158</v>
      </c>
      <c r="K94" s="3"/>
      <c r="L94" s="2"/>
      <c r="M94" s="2"/>
      <c r="N94" s="2"/>
      <c r="O94" s="2"/>
      <c r="P94" s="2"/>
      <c r="Q94" s="19">
        <f t="shared" si="7"/>
        <v>48.78917152505936</v>
      </c>
      <c r="R94" s="2"/>
    </row>
    <row r="95" spans="1:18" ht="15.75" customHeight="1" outlineLevel="3">
      <c r="A95" s="11" t="s">
        <v>166</v>
      </c>
      <c r="B95" s="11" t="s">
        <v>40</v>
      </c>
      <c r="C95" s="11" t="s">
        <v>7</v>
      </c>
      <c r="D95" s="11" t="s">
        <v>17</v>
      </c>
      <c r="E95" s="11" t="s">
        <v>46</v>
      </c>
      <c r="F95" s="12">
        <v>69567</v>
      </c>
      <c r="G95" s="12">
        <v>243148000</v>
      </c>
      <c r="H95" s="12">
        <v>243148000</v>
      </c>
      <c r="I95" s="12">
        <v>0</v>
      </c>
      <c r="J95" s="15">
        <f t="shared" si="10"/>
        <v>0</v>
      </c>
      <c r="K95" s="26"/>
      <c r="L95" s="27"/>
      <c r="M95" s="27"/>
      <c r="N95" s="27"/>
      <c r="O95" s="27"/>
      <c r="P95" s="27"/>
      <c r="Q95" s="15">
        <f t="shared" si="7"/>
        <v>0</v>
      </c>
      <c r="R95" s="2"/>
    </row>
    <row r="96" spans="1:18" ht="17.25" customHeight="1" outlineLevel="3">
      <c r="A96" s="11" t="s">
        <v>132</v>
      </c>
      <c r="B96" s="11" t="s">
        <v>40</v>
      </c>
      <c r="C96" s="11" t="s">
        <v>7</v>
      </c>
      <c r="D96" s="11" t="s">
        <v>17</v>
      </c>
      <c r="E96" s="11" t="s">
        <v>21</v>
      </c>
      <c r="F96" s="12">
        <v>7436999.94</v>
      </c>
      <c r="G96" s="12">
        <v>3854711</v>
      </c>
      <c r="H96" s="12">
        <v>3854711</v>
      </c>
      <c r="I96" s="12">
        <v>3662391.82</v>
      </c>
      <c r="J96" s="15">
        <f t="shared" si="10"/>
        <v>95.01080158797896</v>
      </c>
      <c r="K96" s="26"/>
      <c r="L96" s="27"/>
      <c r="M96" s="27"/>
      <c r="N96" s="27"/>
      <c r="O96" s="27"/>
      <c r="P96" s="27"/>
      <c r="Q96" s="15">
        <f t="shared" si="7"/>
        <v>49.24555398073594</v>
      </c>
      <c r="R96" s="2"/>
    </row>
    <row r="97" spans="1:18" ht="47.25" outlineLevel="2">
      <c r="A97" s="17" t="s">
        <v>168</v>
      </c>
      <c r="B97" s="17" t="s">
        <v>40</v>
      </c>
      <c r="C97" s="17" t="s">
        <v>7</v>
      </c>
      <c r="D97" s="17" t="s">
        <v>39</v>
      </c>
      <c r="E97" s="17"/>
      <c r="F97" s="18">
        <f>F98</f>
        <v>46244587.28</v>
      </c>
      <c r="G97" s="18">
        <f>G98</f>
        <v>74369120.2</v>
      </c>
      <c r="H97" s="18">
        <v>74369120.2</v>
      </c>
      <c r="I97" s="18">
        <v>46078929.04</v>
      </c>
      <c r="J97" s="19">
        <f t="shared" si="10"/>
        <v>61.959760873976286</v>
      </c>
      <c r="K97" s="22"/>
      <c r="L97" s="23"/>
      <c r="M97" s="23"/>
      <c r="N97" s="2"/>
      <c r="O97" s="2"/>
      <c r="P97" s="2"/>
      <c r="Q97" s="19">
        <f t="shared" si="7"/>
        <v>99.64177809827348</v>
      </c>
      <c r="R97" s="2"/>
    </row>
    <row r="98" spans="1:18" ht="15.75" customHeight="1" outlineLevel="3">
      <c r="A98" s="11" t="s">
        <v>166</v>
      </c>
      <c r="B98" s="11" t="s">
        <v>40</v>
      </c>
      <c r="C98" s="11" t="s">
        <v>7</v>
      </c>
      <c r="D98" s="11" t="s">
        <v>39</v>
      </c>
      <c r="E98" s="11" t="s">
        <v>46</v>
      </c>
      <c r="F98" s="12">
        <v>46244587.28</v>
      </c>
      <c r="G98" s="12">
        <v>74369120.2</v>
      </c>
      <c r="H98" s="12">
        <v>74369120.2</v>
      </c>
      <c r="I98" s="12">
        <v>46078929.04</v>
      </c>
      <c r="J98" s="15">
        <f t="shared" si="10"/>
        <v>61.959760873976286</v>
      </c>
      <c r="K98" s="26"/>
      <c r="L98" s="27"/>
      <c r="M98" s="27"/>
      <c r="N98" s="27"/>
      <c r="O98" s="27"/>
      <c r="P98" s="27"/>
      <c r="Q98" s="15">
        <f t="shared" si="7"/>
        <v>99.64177809827348</v>
      </c>
      <c r="R98" s="2"/>
    </row>
    <row r="99" spans="1:18" ht="47.25" outlineLevel="2">
      <c r="A99" s="17" t="s">
        <v>169</v>
      </c>
      <c r="B99" s="17" t="s">
        <v>40</v>
      </c>
      <c r="C99" s="17" t="s">
        <v>7</v>
      </c>
      <c r="D99" s="17" t="s">
        <v>9</v>
      </c>
      <c r="E99" s="17"/>
      <c r="F99" s="18">
        <f>F100</f>
        <v>115799510.71</v>
      </c>
      <c r="G99" s="18">
        <f>G100</f>
        <v>173422938.8</v>
      </c>
      <c r="H99" s="18">
        <v>175813250.4</v>
      </c>
      <c r="I99" s="18">
        <v>95747809.77</v>
      </c>
      <c r="J99" s="19">
        <f aca="true" t="shared" si="11" ref="J99:J105">I99/H99*100</f>
        <v>54.4599508581749</v>
      </c>
      <c r="K99" s="3"/>
      <c r="L99" s="2"/>
      <c r="M99" s="2"/>
      <c r="N99" s="2"/>
      <c r="O99" s="2"/>
      <c r="P99" s="2"/>
      <c r="Q99" s="19">
        <f t="shared" si="7"/>
        <v>82.684122914633</v>
      </c>
      <c r="R99" s="2"/>
    </row>
    <row r="100" spans="1:18" ht="15.75" customHeight="1" outlineLevel="3">
      <c r="A100" s="11" t="s">
        <v>166</v>
      </c>
      <c r="B100" s="11" t="s">
        <v>40</v>
      </c>
      <c r="C100" s="11" t="s">
        <v>7</v>
      </c>
      <c r="D100" s="11" t="s">
        <v>9</v>
      </c>
      <c r="E100" s="11" t="s">
        <v>46</v>
      </c>
      <c r="F100" s="12">
        <v>115799510.71</v>
      </c>
      <c r="G100" s="12">
        <v>173422938.8</v>
      </c>
      <c r="H100" s="12">
        <v>175813250.4</v>
      </c>
      <c r="I100" s="12">
        <v>95747809.77</v>
      </c>
      <c r="J100" s="15">
        <f t="shared" si="11"/>
        <v>54.4599508581749</v>
      </c>
      <c r="K100" s="26"/>
      <c r="L100" s="27"/>
      <c r="M100" s="27"/>
      <c r="N100" s="27"/>
      <c r="O100" s="27"/>
      <c r="P100" s="27"/>
      <c r="Q100" s="15">
        <f t="shared" si="7"/>
        <v>82.684122914633</v>
      </c>
      <c r="R100" s="2"/>
    </row>
    <row r="101" spans="1:18" ht="31.5" outlineLevel="2">
      <c r="A101" s="17" t="s">
        <v>170</v>
      </c>
      <c r="B101" s="17" t="s">
        <v>40</v>
      </c>
      <c r="C101" s="17" t="s">
        <v>7</v>
      </c>
      <c r="D101" s="17" t="s">
        <v>26</v>
      </c>
      <c r="E101" s="17"/>
      <c r="F101" s="18">
        <f>F102</f>
        <v>7787644.43</v>
      </c>
      <c r="G101" s="18">
        <f>G102</f>
        <v>16390640</v>
      </c>
      <c r="H101" s="18">
        <v>16390640</v>
      </c>
      <c r="I101" s="18">
        <v>9359290.05</v>
      </c>
      <c r="J101" s="19">
        <f t="shared" si="11"/>
        <v>57.10143136570629</v>
      </c>
      <c r="K101" s="3"/>
      <c r="L101" s="2"/>
      <c r="M101" s="2"/>
      <c r="N101" s="2"/>
      <c r="O101" s="2"/>
      <c r="P101" s="2"/>
      <c r="Q101" s="19">
        <f t="shared" si="7"/>
        <v>120.18127091095248</v>
      </c>
      <c r="R101" s="2"/>
    </row>
    <row r="102" spans="1:18" ht="15.75" customHeight="1" outlineLevel="3">
      <c r="A102" s="11" t="s">
        <v>166</v>
      </c>
      <c r="B102" s="11" t="s">
        <v>40</v>
      </c>
      <c r="C102" s="11" t="s">
        <v>7</v>
      </c>
      <c r="D102" s="11" t="s">
        <v>26</v>
      </c>
      <c r="E102" s="11" t="s">
        <v>46</v>
      </c>
      <c r="F102" s="12">
        <v>7787644.43</v>
      </c>
      <c r="G102" s="12">
        <v>16390640</v>
      </c>
      <c r="H102" s="12">
        <v>16390640</v>
      </c>
      <c r="I102" s="12">
        <v>9359290.05</v>
      </c>
      <c r="J102" s="15">
        <f t="shared" si="11"/>
        <v>57.10143136570629</v>
      </c>
      <c r="K102" s="26"/>
      <c r="L102" s="27"/>
      <c r="M102" s="27"/>
      <c r="N102" s="27"/>
      <c r="O102" s="27"/>
      <c r="P102" s="27"/>
      <c r="Q102" s="15">
        <f t="shared" si="7"/>
        <v>120.18127091095248</v>
      </c>
      <c r="R102" s="2"/>
    </row>
    <row r="103" spans="1:18" ht="47.25" outlineLevel="1">
      <c r="A103" s="17" t="s">
        <v>171</v>
      </c>
      <c r="B103" s="17" t="s">
        <v>40</v>
      </c>
      <c r="C103" s="17" t="s">
        <v>25</v>
      </c>
      <c r="D103" s="17"/>
      <c r="E103" s="17"/>
      <c r="F103" s="18">
        <f>F104</f>
        <v>1883198.43</v>
      </c>
      <c r="G103" s="18">
        <f>G104</f>
        <v>2180000</v>
      </c>
      <c r="H103" s="18">
        <v>2180000</v>
      </c>
      <c r="I103" s="18">
        <v>638278.39</v>
      </c>
      <c r="J103" s="19">
        <f t="shared" si="11"/>
        <v>29.278825229357796</v>
      </c>
      <c r="K103" s="3"/>
      <c r="L103" s="2"/>
      <c r="M103" s="2"/>
      <c r="N103" s="2"/>
      <c r="O103" s="2"/>
      <c r="P103" s="2"/>
      <c r="Q103" s="19">
        <f t="shared" si="7"/>
        <v>33.89331574580805</v>
      </c>
      <c r="R103" s="2"/>
    </row>
    <row r="104" spans="1:18" ht="31.5" outlineLevel="2">
      <c r="A104" s="17" t="s">
        <v>172</v>
      </c>
      <c r="B104" s="17" t="s">
        <v>40</v>
      </c>
      <c r="C104" s="17" t="s">
        <v>25</v>
      </c>
      <c r="D104" s="17" t="s">
        <v>16</v>
      </c>
      <c r="E104" s="17"/>
      <c r="F104" s="18">
        <f>F105</f>
        <v>1883198.43</v>
      </c>
      <c r="G104" s="18">
        <f>G105</f>
        <v>2180000</v>
      </c>
      <c r="H104" s="18">
        <v>2180000</v>
      </c>
      <c r="I104" s="18">
        <v>638278.39</v>
      </c>
      <c r="J104" s="19">
        <f t="shared" si="11"/>
        <v>29.278825229357796</v>
      </c>
      <c r="K104" s="3"/>
      <c r="L104" s="2"/>
      <c r="M104" s="2"/>
      <c r="N104" s="2"/>
      <c r="O104" s="2"/>
      <c r="P104" s="2"/>
      <c r="Q104" s="19">
        <f t="shared" si="7"/>
        <v>33.89331574580805</v>
      </c>
      <c r="R104" s="2"/>
    </row>
    <row r="105" spans="1:18" ht="15.75" customHeight="1" outlineLevel="3">
      <c r="A105" s="11" t="s">
        <v>166</v>
      </c>
      <c r="B105" s="11" t="s">
        <v>40</v>
      </c>
      <c r="C105" s="11" t="s">
        <v>25</v>
      </c>
      <c r="D105" s="11" t="s">
        <v>16</v>
      </c>
      <c r="E105" s="11" t="s">
        <v>46</v>
      </c>
      <c r="F105" s="12">
        <v>1883198.43</v>
      </c>
      <c r="G105" s="12">
        <v>2180000</v>
      </c>
      <c r="H105" s="12">
        <v>2180000</v>
      </c>
      <c r="I105" s="12">
        <v>638278.39</v>
      </c>
      <c r="J105" s="15">
        <f t="shared" si="11"/>
        <v>29.278825229357796</v>
      </c>
      <c r="K105" s="26"/>
      <c r="L105" s="27"/>
      <c r="M105" s="27"/>
      <c r="N105" s="27"/>
      <c r="O105" s="27"/>
      <c r="P105" s="27"/>
      <c r="Q105" s="15">
        <f t="shared" si="7"/>
        <v>33.89331574580805</v>
      </c>
      <c r="R105" s="2"/>
    </row>
    <row r="106" spans="1:18" ht="31.5">
      <c r="A106" s="17" t="s">
        <v>47</v>
      </c>
      <c r="B106" s="17" t="s">
        <v>41</v>
      </c>
      <c r="C106" s="17"/>
      <c r="D106" s="17"/>
      <c r="E106" s="17"/>
      <c r="F106" s="18">
        <f>F107+F109+F111+F113+F116+F118+F120+F122</f>
        <v>5613470588.909999</v>
      </c>
      <c r="G106" s="18">
        <f>G107+G109+G111+G113+G116+G118+G120+G122</f>
        <v>8711547115.9</v>
      </c>
      <c r="H106" s="18">
        <v>8852141955.9</v>
      </c>
      <c r="I106" s="18">
        <v>5033452835.57</v>
      </c>
      <c r="J106" s="19">
        <f aca="true" t="shared" si="12" ref="J106:J112">I106/H106*100</f>
        <v>56.86141117760969</v>
      </c>
      <c r="K106" s="3"/>
      <c r="L106" s="2"/>
      <c r="M106" s="2"/>
      <c r="N106" s="2"/>
      <c r="O106" s="2"/>
      <c r="P106" s="2"/>
      <c r="Q106" s="19">
        <f t="shared" si="7"/>
        <v>89.66739481122632</v>
      </c>
      <c r="R106" s="2"/>
    </row>
    <row r="107" spans="1:18" ht="31.5" outlineLevel="2">
      <c r="A107" s="17" t="s">
        <v>173</v>
      </c>
      <c r="B107" s="17" t="s">
        <v>41</v>
      </c>
      <c r="C107" s="17" t="s">
        <v>7</v>
      </c>
      <c r="D107" s="17" t="s">
        <v>16</v>
      </c>
      <c r="E107" s="17"/>
      <c r="F107" s="18">
        <f>F108</f>
        <v>70823524.25</v>
      </c>
      <c r="G107" s="18">
        <f>G108</f>
        <v>159124283</v>
      </c>
      <c r="H107" s="18">
        <v>193127327</v>
      </c>
      <c r="I107" s="18">
        <v>92612783.49</v>
      </c>
      <c r="J107" s="19">
        <f t="shared" si="12"/>
        <v>47.95426153751923</v>
      </c>
      <c r="K107" s="3"/>
      <c r="L107" s="2"/>
      <c r="M107" s="2"/>
      <c r="N107" s="2"/>
      <c r="O107" s="2"/>
      <c r="P107" s="2"/>
      <c r="Q107" s="19">
        <f t="shared" si="7"/>
        <v>130.76556761435097</v>
      </c>
      <c r="R107" s="2"/>
    </row>
    <row r="108" spans="1:18" ht="15.75" customHeight="1" outlineLevel="3">
      <c r="A108" s="11" t="s">
        <v>174</v>
      </c>
      <c r="B108" s="11" t="s">
        <v>41</v>
      </c>
      <c r="C108" s="11" t="s">
        <v>7</v>
      </c>
      <c r="D108" s="11" t="s">
        <v>16</v>
      </c>
      <c r="E108" s="11" t="s">
        <v>48</v>
      </c>
      <c r="F108" s="12">
        <v>70823524.25</v>
      </c>
      <c r="G108" s="12">
        <v>159124283</v>
      </c>
      <c r="H108" s="12">
        <v>193127327</v>
      </c>
      <c r="I108" s="12">
        <v>92612783.49</v>
      </c>
      <c r="J108" s="15">
        <f t="shared" si="12"/>
        <v>47.95426153751923</v>
      </c>
      <c r="K108" s="26"/>
      <c r="L108" s="27"/>
      <c r="M108" s="27"/>
      <c r="N108" s="27"/>
      <c r="O108" s="27"/>
      <c r="P108" s="27"/>
      <c r="Q108" s="15">
        <f t="shared" si="7"/>
        <v>130.76556761435097</v>
      </c>
      <c r="R108" s="2"/>
    </row>
    <row r="109" spans="1:18" ht="47.25" outlineLevel="2">
      <c r="A109" s="17" t="s">
        <v>175</v>
      </c>
      <c r="B109" s="17" t="s">
        <v>41</v>
      </c>
      <c r="C109" s="17" t="s">
        <v>7</v>
      </c>
      <c r="D109" s="17" t="s">
        <v>17</v>
      </c>
      <c r="E109" s="17"/>
      <c r="F109" s="18">
        <f>F110</f>
        <v>4556857839.25</v>
      </c>
      <c r="G109" s="18">
        <f>G110</f>
        <v>7349895334</v>
      </c>
      <c r="H109" s="18">
        <v>7351079730</v>
      </c>
      <c r="I109" s="18">
        <v>4155833969.41</v>
      </c>
      <c r="J109" s="19">
        <f t="shared" si="12"/>
        <v>56.533653858356395</v>
      </c>
      <c r="K109" s="3"/>
      <c r="L109" s="2"/>
      <c r="M109" s="2"/>
      <c r="N109" s="2"/>
      <c r="O109" s="2"/>
      <c r="P109" s="2"/>
      <c r="Q109" s="19">
        <f t="shared" si="7"/>
        <v>91.19955276230422</v>
      </c>
      <c r="R109" s="2"/>
    </row>
    <row r="110" spans="1:18" ht="15.75" customHeight="1" outlineLevel="3">
      <c r="A110" s="11" t="s">
        <v>174</v>
      </c>
      <c r="B110" s="11" t="s">
        <v>41</v>
      </c>
      <c r="C110" s="11" t="s">
        <v>7</v>
      </c>
      <c r="D110" s="11" t="s">
        <v>17</v>
      </c>
      <c r="E110" s="11" t="s">
        <v>48</v>
      </c>
      <c r="F110" s="12">
        <v>4556857839.25</v>
      </c>
      <c r="G110" s="12">
        <v>7349895334</v>
      </c>
      <c r="H110" s="12">
        <v>7351079730</v>
      </c>
      <c r="I110" s="12">
        <v>4155833969.41</v>
      </c>
      <c r="J110" s="15">
        <f t="shared" si="12"/>
        <v>56.533653858356395</v>
      </c>
      <c r="K110" s="26"/>
      <c r="L110" s="27"/>
      <c r="M110" s="27"/>
      <c r="N110" s="27"/>
      <c r="O110" s="27"/>
      <c r="P110" s="27"/>
      <c r="Q110" s="15">
        <f t="shared" si="7"/>
        <v>91.19955276230422</v>
      </c>
      <c r="R110" s="2"/>
    </row>
    <row r="111" spans="1:18" ht="47.25" outlineLevel="2">
      <c r="A111" s="17" t="s">
        <v>176</v>
      </c>
      <c r="B111" s="17" t="s">
        <v>41</v>
      </c>
      <c r="C111" s="17" t="s">
        <v>7</v>
      </c>
      <c r="D111" s="17" t="s">
        <v>39</v>
      </c>
      <c r="E111" s="17"/>
      <c r="F111" s="18">
        <f>F112</f>
        <v>677142944.74</v>
      </c>
      <c r="G111" s="18">
        <f>G112</f>
        <v>763162599.9</v>
      </c>
      <c r="H111" s="18">
        <v>763162599.9</v>
      </c>
      <c r="I111" s="18">
        <v>599545600</v>
      </c>
      <c r="J111" s="19">
        <f t="shared" si="12"/>
        <v>78.56066322937743</v>
      </c>
      <c r="K111" s="3"/>
      <c r="L111" s="2"/>
      <c r="M111" s="2"/>
      <c r="N111" s="2"/>
      <c r="O111" s="2"/>
      <c r="P111" s="2"/>
      <c r="Q111" s="19">
        <f t="shared" si="7"/>
        <v>88.54047799762652</v>
      </c>
      <c r="R111" s="2"/>
    </row>
    <row r="112" spans="1:18" ht="15.75" customHeight="1" outlineLevel="3">
      <c r="A112" s="11" t="s">
        <v>174</v>
      </c>
      <c r="B112" s="11" t="s">
        <v>41</v>
      </c>
      <c r="C112" s="11" t="s">
        <v>7</v>
      </c>
      <c r="D112" s="11" t="s">
        <v>39</v>
      </c>
      <c r="E112" s="11" t="s">
        <v>48</v>
      </c>
      <c r="F112" s="12">
        <v>677142944.74</v>
      </c>
      <c r="G112" s="12">
        <v>763162599.9</v>
      </c>
      <c r="H112" s="12">
        <v>763162599.9</v>
      </c>
      <c r="I112" s="12">
        <v>599545600</v>
      </c>
      <c r="J112" s="15">
        <f t="shared" si="12"/>
        <v>78.56066322937743</v>
      </c>
      <c r="K112" s="26"/>
      <c r="L112" s="27"/>
      <c r="M112" s="27"/>
      <c r="N112" s="27"/>
      <c r="O112" s="27"/>
      <c r="P112" s="27"/>
      <c r="Q112" s="15">
        <f t="shared" si="7"/>
        <v>88.54047799762652</v>
      </c>
      <c r="R112" s="2"/>
    </row>
    <row r="113" spans="1:18" ht="15.75" customHeight="1" outlineLevel="2">
      <c r="A113" s="17" t="s">
        <v>177</v>
      </c>
      <c r="B113" s="17" t="s">
        <v>41</v>
      </c>
      <c r="C113" s="17" t="s">
        <v>7</v>
      </c>
      <c r="D113" s="17" t="s">
        <v>38</v>
      </c>
      <c r="E113" s="17"/>
      <c r="F113" s="18">
        <f>F114+F115</f>
        <v>142696245.94</v>
      </c>
      <c r="G113" s="18">
        <f>G114+G115</f>
        <v>29424580</v>
      </c>
      <c r="H113" s="18">
        <v>29424580</v>
      </c>
      <c r="I113" s="18">
        <v>10291970.98</v>
      </c>
      <c r="J113" s="19">
        <f aca="true" t="shared" si="13" ref="J113:J121">I113/H113*100</f>
        <v>34.977460952713685</v>
      </c>
      <c r="K113" s="3"/>
      <c r="L113" s="2"/>
      <c r="M113" s="2"/>
      <c r="N113" s="2"/>
      <c r="O113" s="2"/>
      <c r="P113" s="2"/>
      <c r="Q113" s="19">
        <f t="shared" si="7"/>
        <v>7.212502972452059</v>
      </c>
      <c r="R113" s="2"/>
    </row>
    <row r="114" spans="1:18" ht="15.75" customHeight="1" outlineLevel="3">
      <c r="A114" s="11" t="s">
        <v>174</v>
      </c>
      <c r="B114" s="11" t="s">
        <v>41</v>
      </c>
      <c r="C114" s="11" t="s">
        <v>7</v>
      </c>
      <c r="D114" s="11" t="s">
        <v>38</v>
      </c>
      <c r="E114" s="11" t="s">
        <v>48</v>
      </c>
      <c r="F114" s="12">
        <v>665800</v>
      </c>
      <c r="G114" s="12">
        <v>1000000</v>
      </c>
      <c r="H114" s="12">
        <v>1000000</v>
      </c>
      <c r="I114" s="12">
        <v>1000000</v>
      </c>
      <c r="J114" s="15">
        <f t="shared" si="13"/>
        <v>100</v>
      </c>
      <c r="K114" s="26"/>
      <c r="L114" s="27"/>
      <c r="M114" s="27"/>
      <c r="N114" s="27"/>
      <c r="O114" s="27"/>
      <c r="P114" s="27"/>
      <c r="Q114" s="15">
        <f t="shared" si="7"/>
        <v>150.19525382997898</v>
      </c>
      <c r="R114" s="2"/>
    </row>
    <row r="115" spans="1:18" ht="17.25" customHeight="1" outlineLevel="3">
      <c r="A115" s="11" t="s">
        <v>132</v>
      </c>
      <c r="B115" s="11" t="s">
        <v>41</v>
      </c>
      <c r="C115" s="11" t="s">
        <v>7</v>
      </c>
      <c r="D115" s="11" t="s">
        <v>38</v>
      </c>
      <c r="E115" s="11" t="s">
        <v>21</v>
      </c>
      <c r="F115" s="12">
        <v>142030445.94</v>
      </c>
      <c r="G115" s="12">
        <v>28424580</v>
      </c>
      <c r="H115" s="12">
        <v>28424580</v>
      </c>
      <c r="I115" s="12">
        <v>9291970.98</v>
      </c>
      <c r="J115" s="15">
        <f t="shared" si="13"/>
        <v>32.68991478502058</v>
      </c>
      <c r="K115" s="26"/>
      <c r="L115" s="27"/>
      <c r="M115" s="27"/>
      <c r="N115" s="27"/>
      <c r="O115" s="27"/>
      <c r="P115" s="27"/>
      <c r="Q115" s="15">
        <f t="shared" si="7"/>
        <v>6.542238826684628</v>
      </c>
      <c r="R115" s="2"/>
    </row>
    <row r="116" spans="1:18" ht="47.25" outlineLevel="2">
      <c r="A116" s="17" t="s">
        <v>178</v>
      </c>
      <c r="B116" s="17" t="s">
        <v>41</v>
      </c>
      <c r="C116" s="17" t="s">
        <v>7</v>
      </c>
      <c r="D116" s="17" t="s">
        <v>40</v>
      </c>
      <c r="E116" s="17"/>
      <c r="F116" s="18">
        <f>F117</f>
        <v>66433938.5</v>
      </c>
      <c r="G116" s="18">
        <f>G117</f>
        <v>131881180</v>
      </c>
      <c r="H116" s="18">
        <v>131881180</v>
      </c>
      <c r="I116" s="18">
        <v>61254241.73</v>
      </c>
      <c r="J116" s="19">
        <f t="shared" si="13"/>
        <v>46.446537504441494</v>
      </c>
      <c r="K116" s="3"/>
      <c r="L116" s="2"/>
      <c r="M116" s="2"/>
      <c r="N116" s="2"/>
      <c r="O116" s="2"/>
      <c r="P116" s="2"/>
      <c r="Q116" s="19">
        <f t="shared" si="7"/>
        <v>92.20323694943963</v>
      </c>
      <c r="R116" s="2"/>
    </row>
    <row r="117" spans="1:18" ht="15.75" customHeight="1" outlineLevel="3">
      <c r="A117" s="11" t="s">
        <v>174</v>
      </c>
      <c r="B117" s="11" t="s">
        <v>41</v>
      </c>
      <c r="C117" s="11" t="s">
        <v>7</v>
      </c>
      <c r="D117" s="11" t="s">
        <v>40</v>
      </c>
      <c r="E117" s="11" t="s">
        <v>48</v>
      </c>
      <c r="F117" s="12">
        <v>66433938.5</v>
      </c>
      <c r="G117" s="12">
        <v>131881180</v>
      </c>
      <c r="H117" s="12">
        <v>131881180</v>
      </c>
      <c r="I117" s="12">
        <v>61254241.73</v>
      </c>
      <c r="J117" s="15">
        <f t="shared" si="13"/>
        <v>46.446537504441494</v>
      </c>
      <c r="K117" s="26"/>
      <c r="L117" s="27"/>
      <c r="M117" s="27"/>
      <c r="N117" s="27"/>
      <c r="O117" s="27"/>
      <c r="P117" s="27"/>
      <c r="Q117" s="15">
        <f t="shared" si="7"/>
        <v>92.20323694943963</v>
      </c>
      <c r="R117" s="2"/>
    </row>
    <row r="118" spans="1:18" ht="31.5" outlineLevel="2">
      <c r="A118" s="17" t="s">
        <v>149</v>
      </c>
      <c r="B118" s="17" t="s">
        <v>41</v>
      </c>
      <c r="C118" s="17" t="s">
        <v>7</v>
      </c>
      <c r="D118" s="17" t="s">
        <v>49</v>
      </c>
      <c r="E118" s="17"/>
      <c r="F118" s="18">
        <f>F119</f>
        <v>866180</v>
      </c>
      <c r="G118" s="18">
        <f>G119</f>
        <v>2133786</v>
      </c>
      <c r="H118" s="18">
        <v>1959786</v>
      </c>
      <c r="I118" s="18">
        <v>1633275</v>
      </c>
      <c r="J118" s="19">
        <f t="shared" si="13"/>
        <v>83.33945645085738</v>
      </c>
      <c r="K118" s="3"/>
      <c r="L118" s="2"/>
      <c r="M118" s="2"/>
      <c r="N118" s="2"/>
      <c r="O118" s="2"/>
      <c r="P118" s="2"/>
      <c r="Q118" s="19">
        <f t="shared" si="7"/>
        <v>188.56069177307256</v>
      </c>
      <c r="R118" s="2"/>
    </row>
    <row r="119" spans="1:18" ht="15.75" customHeight="1" outlineLevel="3">
      <c r="A119" s="11" t="s">
        <v>174</v>
      </c>
      <c r="B119" s="11" t="s">
        <v>41</v>
      </c>
      <c r="C119" s="11" t="s">
        <v>7</v>
      </c>
      <c r="D119" s="11" t="s">
        <v>49</v>
      </c>
      <c r="E119" s="11" t="s">
        <v>48</v>
      </c>
      <c r="F119" s="12">
        <v>866180</v>
      </c>
      <c r="G119" s="12">
        <v>2133786</v>
      </c>
      <c r="H119" s="12">
        <v>1959786</v>
      </c>
      <c r="I119" s="12">
        <v>1633275</v>
      </c>
      <c r="J119" s="15">
        <f t="shared" si="13"/>
        <v>83.33945645085738</v>
      </c>
      <c r="K119" s="26"/>
      <c r="L119" s="27"/>
      <c r="M119" s="27"/>
      <c r="N119" s="27"/>
      <c r="O119" s="27"/>
      <c r="P119" s="27"/>
      <c r="Q119" s="15">
        <f t="shared" si="7"/>
        <v>188.56069177307256</v>
      </c>
      <c r="R119" s="2"/>
    </row>
    <row r="120" spans="1:18" ht="31.5" outlineLevel="2">
      <c r="A120" s="17" t="s">
        <v>179</v>
      </c>
      <c r="B120" s="17" t="s">
        <v>41</v>
      </c>
      <c r="C120" s="17" t="s">
        <v>7</v>
      </c>
      <c r="D120" s="17" t="s">
        <v>50</v>
      </c>
      <c r="E120" s="17"/>
      <c r="F120" s="18">
        <f>F121</f>
        <v>98649916.23</v>
      </c>
      <c r="G120" s="18">
        <f>G121</f>
        <v>243603165</v>
      </c>
      <c r="H120" s="18">
        <v>349184565</v>
      </c>
      <c r="I120" s="18">
        <v>100732095.2</v>
      </c>
      <c r="J120" s="19">
        <f t="shared" si="13"/>
        <v>28.847808665311426</v>
      </c>
      <c r="K120" s="3"/>
      <c r="L120" s="2"/>
      <c r="M120" s="2"/>
      <c r="N120" s="2"/>
      <c r="O120" s="2"/>
      <c r="P120" s="2"/>
      <c r="Q120" s="19">
        <f t="shared" si="7"/>
        <v>102.110674848568</v>
      </c>
      <c r="R120" s="2"/>
    </row>
    <row r="121" spans="1:18" ht="15.75" customHeight="1" outlineLevel="3">
      <c r="A121" s="11" t="s">
        <v>174</v>
      </c>
      <c r="B121" s="11" t="s">
        <v>41</v>
      </c>
      <c r="C121" s="11" t="s">
        <v>7</v>
      </c>
      <c r="D121" s="11" t="s">
        <v>50</v>
      </c>
      <c r="E121" s="11" t="s">
        <v>48</v>
      </c>
      <c r="F121" s="12">
        <v>98649916.23</v>
      </c>
      <c r="G121" s="12">
        <v>243603165</v>
      </c>
      <c r="H121" s="12">
        <v>349184565</v>
      </c>
      <c r="I121" s="12">
        <v>100732095.2</v>
      </c>
      <c r="J121" s="15">
        <f t="shared" si="13"/>
        <v>28.847808665311426</v>
      </c>
      <c r="K121" s="26"/>
      <c r="L121" s="27"/>
      <c r="M121" s="27"/>
      <c r="N121" s="27"/>
      <c r="O121" s="27"/>
      <c r="P121" s="27"/>
      <c r="Q121" s="15">
        <f t="shared" si="7"/>
        <v>102.110674848568</v>
      </c>
      <c r="R121" s="2"/>
    </row>
    <row r="122" spans="1:18" ht="31.5" outlineLevel="2">
      <c r="A122" s="17" t="s">
        <v>180</v>
      </c>
      <c r="B122" s="17" t="s">
        <v>41</v>
      </c>
      <c r="C122" s="17" t="s">
        <v>7</v>
      </c>
      <c r="D122" s="17" t="s">
        <v>51</v>
      </c>
      <c r="E122" s="17"/>
      <c r="F122" s="18">
        <v>0</v>
      </c>
      <c r="G122" s="18">
        <f>G123</f>
        <v>32322188</v>
      </c>
      <c r="H122" s="18">
        <v>32322188</v>
      </c>
      <c r="I122" s="18">
        <v>11548899.76</v>
      </c>
      <c r="J122" s="19">
        <f aca="true" t="shared" si="14" ref="J122:J131">I122/H122*100</f>
        <v>35.7305630423287</v>
      </c>
      <c r="K122" s="3"/>
      <c r="L122" s="2"/>
      <c r="M122" s="2"/>
      <c r="N122" s="2"/>
      <c r="O122" s="2"/>
      <c r="P122" s="2"/>
      <c r="Q122" s="19"/>
      <c r="R122" s="2"/>
    </row>
    <row r="123" spans="1:18" ht="15.75" customHeight="1" outlineLevel="3">
      <c r="A123" s="11" t="s">
        <v>174</v>
      </c>
      <c r="B123" s="11" t="s">
        <v>41</v>
      </c>
      <c r="C123" s="11" t="s">
        <v>7</v>
      </c>
      <c r="D123" s="11" t="s">
        <v>51</v>
      </c>
      <c r="E123" s="11" t="s">
        <v>48</v>
      </c>
      <c r="F123" s="12">
        <v>0</v>
      </c>
      <c r="G123" s="12">
        <v>32322188</v>
      </c>
      <c r="H123" s="12">
        <v>11548899.76</v>
      </c>
      <c r="I123" s="12">
        <v>11548899.76</v>
      </c>
      <c r="J123" s="15">
        <f t="shared" si="14"/>
        <v>100</v>
      </c>
      <c r="K123" s="26"/>
      <c r="L123" s="27"/>
      <c r="M123" s="27"/>
      <c r="N123" s="27"/>
      <c r="O123" s="27"/>
      <c r="P123" s="27"/>
      <c r="Q123" s="15"/>
      <c r="R123" s="2"/>
    </row>
    <row r="124" spans="1:18" ht="31.5" outlineLevel="3">
      <c r="A124" s="11" t="s">
        <v>124</v>
      </c>
      <c r="B124" s="11" t="s">
        <v>41</v>
      </c>
      <c r="C124" s="11" t="s">
        <v>7</v>
      </c>
      <c r="D124" s="11" t="s">
        <v>51</v>
      </c>
      <c r="E124" s="11" t="s">
        <v>12</v>
      </c>
      <c r="F124" s="12">
        <v>0</v>
      </c>
      <c r="G124" s="12">
        <v>0</v>
      </c>
      <c r="H124" s="12">
        <v>20773288.24</v>
      </c>
      <c r="I124" s="12">
        <v>0</v>
      </c>
      <c r="J124" s="15">
        <f t="shared" si="14"/>
        <v>0</v>
      </c>
      <c r="K124" s="26"/>
      <c r="L124" s="27"/>
      <c r="M124" s="27"/>
      <c r="N124" s="27"/>
      <c r="O124" s="27"/>
      <c r="P124" s="27"/>
      <c r="Q124" s="15"/>
      <c r="R124" s="2"/>
    </row>
    <row r="125" spans="1:18" ht="47.25">
      <c r="A125" s="17" t="s">
        <v>52</v>
      </c>
      <c r="B125" s="17" t="s">
        <v>42</v>
      </c>
      <c r="C125" s="17"/>
      <c r="D125" s="17"/>
      <c r="E125" s="17"/>
      <c r="F125" s="18">
        <f>F126+F129+F133+F136+F139+F143+F150+F154+F157+F160+F167+F170+F175</f>
        <v>3848274255.2400002</v>
      </c>
      <c r="G125" s="18">
        <f>G126+G129+G133+G136+G139+G143+G150+G154+G157+G160+G167+G170+G175</f>
        <v>10391976542.95</v>
      </c>
      <c r="H125" s="18">
        <v>10389025306.15</v>
      </c>
      <c r="I125" s="18">
        <v>6734100207.14</v>
      </c>
      <c r="J125" s="19">
        <f t="shared" si="14"/>
        <v>64.81936474977695</v>
      </c>
      <c r="K125" s="3"/>
      <c r="L125" s="2"/>
      <c r="M125" s="2"/>
      <c r="N125" s="2"/>
      <c r="O125" s="2"/>
      <c r="P125" s="2"/>
      <c r="Q125" s="19">
        <f t="shared" si="7"/>
        <v>174.9901322123941</v>
      </c>
      <c r="R125" s="2"/>
    </row>
    <row r="126" spans="1:18" ht="47.25" outlineLevel="1">
      <c r="A126" s="17" t="s">
        <v>181</v>
      </c>
      <c r="B126" s="17" t="s">
        <v>42</v>
      </c>
      <c r="C126" s="17" t="s">
        <v>25</v>
      </c>
      <c r="D126" s="17"/>
      <c r="E126" s="17"/>
      <c r="F126" s="18">
        <f>F127</f>
        <v>642945128.92</v>
      </c>
      <c r="G126" s="18">
        <f>G127</f>
        <v>991739284.99</v>
      </c>
      <c r="H126" s="18">
        <v>991739284.99</v>
      </c>
      <c r="I126" s="18">
        <v>456410644.34</v>
      </c>
      <c r="J126" s="19">
        <f t="shared" si="14"/>
        <v>46.021232721924704</v>
      </c>
      <c r="K126" s="3"/>
      <c r="L126" s="2"/>
      <c r="M126" s="2"/>
      <c r="N126" s="2"/>
      <c r="O126" s="2"/>
      <c r="P126" s="2"/>
      <c r="Q126" s="19">
        <f t="shared" si="7"/>
        <v>70.98749548140523</v>
      </c>
      <c r="R126" s="2"/>
    </row>
    <row r="127" spans="1:18" ht="63" outlineLevel="2">
      <c r="A127" s="17" t="s">
        <v>182</v>
      </c>
      <c r="B127" s="17" t="s">
        <v>42</v>
      </c>
      <c r="C127" s="17" t="s">
        <v>25</v>
      </c>
      <c r="D127" s="17" t="s">
        <v>16</v>
      </c>
      <c r="E127" s="17"/>
      <c r="F127" s="18">
        <f>F128</f>
        <v>642945128.92</v>
      </c>
      <c r="G127" s="18">
        <f>G128</f>
        <v>991739284.99</v>
      </c>
      <c r="H127" s="18">
        <v>991739284.99</v>
      </c>
      <c r="I127" s="18">
        <v>456410644.34</v>
      </c>
      <c r="J127" s="19">
        <f t="shared" si="14"/>
        <v>46.021232721924704</v>
      </c>
      <c r="K127" s="3"/>
      <c r="L127" s="2"/>
      <c r="M127" s="2"/>
      <c r="N127" s="2"/>
      <c r="O127" s="2"/>
      <c r="P127" s="2"/>
      <c r="Q127" s="19">
        <f t="shared" si="7"/>
        <v>70.98749548140523</v>
      </c>
      <c r="R127" s="2"/>
    </row>
    <row r="128" spans="1:18" ht="15.75" customHeight="1" outlineLevel="3">
      <c r="A128" s="11" t="s">
        <v>183</v>
      </c>
      <c r="B128" s="11" t="s">
        <v>42</v>
      </c>
      <c r="C128" s="11" t="s">
        <v>25</v>
      </c>
      <c r="D128" s="11" t="s">
        <v>16</v>
      </c>
      <c r="E128" s="11" t="s">
        <v>53</v>
      </c>
      <c r="F128" s="12">
        <v>642945128.92</v>
      </c>
      <c r="G128" s="12">
        <v>991739284.99</v>
      </c>
      <c r="H128" s="12">
        <v>991739284.99</v>
      </c>
      <c r="I128" s="12">
        <v>456410644.34</v>
      </c>
      <c r="J128" s="15">
        <f t="shared" si="14"/>
        <v>46.021232721924704</v>
      </c>
      <c r="K128" s="26"/>
      <c r="L128" s="27"/>
      <c r="M128" s="27"/>
      <c r="N128" s="27"/>
      <c r="O128" s="27"/>
      <c r="P128" s="27"/>
      <c r="Q128" s="15">
        <f t="shared" si="7"/>
        <v>70.98749548140523</v>
      </c>
      <c r="R128" s="2"/>
    </row>
    <row r="129" spans="1:18" ht="47.25" outlineLevel="1">
      <c r="A129" s="17" t="s">
        <v>184</v>
      </c>
      <c r="B129" s="17" t="s">
        <v>42</v>
      </c>
      <c r="C129" s="17" t="s">
        <v>55</v>
      </c>
      <c r="D129" s="17"/>
      <c r="E129" s="17"/>
      <c r="F129" s="18">
        <f>F130</f>
        <v>482482177.74</v>
      </c>
      <c r="G129" s="18">
        <f>G130</f>
        <v>1630595547.37</v>
      </c>
      <c r="H129" s="18">
        <v>1630239927.37</v>
      </c>
      <c r="I129" s="18">
        <v>1025237310.18</v>
      </c>
      <c r="J129" s="19">
        <f t="shared" si="14"/>
        <v>62.888737600358844</v>
      </c>
      <c r="K129" s="3"/>
      <c r="L129" s="2"/>
      <c r="M129" s="2"/>
      <c r="N129" s="2"/>
      <c r="O129" s="2"/>
      <c r="P129" s="2"/>
      <c r="Q129" s="19">
        <f t="shared" si="7"/>
        <v>212.49226551379058</v>
      </c>
      <c r="R129" s="2"/>
    </row>
    <row r="130" spans="1:18" ht="47.25" outlineLevel="2">
      <c r="A130" s="17" t="s">
        <v>185</v>
      </c>
      <c r="B130" s="17" t="s">
        <v>42</v>
      </c>
      <c r="C130" s="17" t="s">
        <v>55</v>
      </c>
      <c r="D130" s="17" t="s">
        <v>9</v>
      </c>
      <c r="E130" s="17"/>
      <c r="F130" s="18">
        <f>F131+F132</f>
        <v>482482177.74</v>
      </c>
      <c r="G130" s="18">
        <f>G131+G132</f>
        <v>1630595547.37</v>
      </c>
      <c r="H130" s="18">
        <v>1630239927.37</v>
      </c>
      <c r="I130" s="18">
        <v>1025237310.18</v>
      </c>
      <c r="J130" s="19">
        <f t="shared" si="14"/>
        <v>62.888737600358844</v>
      </c>
      <c r="K130" s="3"/>
      <c r="L130" s="2"/>
      <c r="M130" s="2"/>
      <c r="N130" s="2"/>
      <c r="O130" s="2"/>
      <c r="P130" s="2"/>
      <c r="Q130" s="19">
        <f t="shared" si="7"/>
        <v>212.49226551379058</v>
      </c>
      <c r="R130" s="2"/>
    </row>
    <row r="131" spans="1:18" ht="15.75" customHeight="1" outlineLevel="3">
      <c r="A131" s="11" t="s">
        <v>186</v>
      </c>
      <c r="B131" s="11" t="s">
        <v>42</v>
      </c>
      <c r="C131" s="11" t="s">
        <v>55</v>
      </c>
      <c r="D131" s="11" t="s">
        <v>9</v>
      </c>
      <c r="E131" s="11" t="s">
        <v>56</v>
      </c>
      <c r="F131" s="12">
        <v>0</v>
      </c>
      <c r="G131" s="12">
        <v>1200000</v>
      </c>
      <c r="H131" s="12">
        <v>1200000</v>
      </c>
      <c r="I131" s="12">
        <v>0</v>
      </c>
      <c r="J131" s="15">
        <f t="shared" si="14"/>
        <v>0</v>
      </c>
      <c r="K131" s="26"/>
      <c r="L131" s="27"/>
      <c r="M131" s="27"/>
      <c r="N131" s="27"/>
      <c r="O131" s="27"/>
      <c r="P131" s="27"/>
      <c r="Q131" s="15"/>
      <c r="R131" s="2"/>
    </row>
    <row r="132" spans="1:18" ht="15.75" customHeight="1" outlineLevel="3">
      <c r="A132" s="11" t="s">
        <v>183</v>
      </c>
      <c r="B132" s="11" t="s">
        <v>42</v>
      </c>
      <c r="C132" s="11" t="s">
        <v>55</v>
      </c>
      <c r="D132" s="11" t="s">
        <v>9</v>
      </c>
      <c r="E132" s="11" t="s">
        <v>53</v>
      </c>
      <c r="F132" s="12">
        <v>482482177.74</v>
      </c>
      <c r="G132" s="12">
        <v>1629395547.37</v>
      </c>
      <c r="H132" s="12">
        <v>1629039927.37</v>
      </c>
      <c r="I132" s="12">
        <v>1025237310.18</v>
      </c>
      <c r="J132" s="15">
        <f aca="true" t="shared" si="15" ref="J132:J141">I132/H132*100</f>
        <v>62.935063343425355</v>
      </c>
      <c r="K132" s="26"/>
      <c r="L132" s="27"/>
      <c r="M132" s="27"/>
      <c r="N132" s="27"/>
      <c r="O132" s="27"/>
      <c r="P132" s="27"/>
      <c r="Q132" s="15">
        <f t="shared" si="7"/>
        <v>212.49226551379058</v>
      </c>
      <c r="R132" s="2"/>
    </row>
    <row r="133" spans="1:18" ht="31.5" outlineLevel="1">
      <c r="A133" s="17" t="s">
        <v>187</v>
      </c>
      <c r="B133" s="17" t="s">
        <v>42</v>
      </c>
      <c r="C133" s="17" t="s">
        <v>57</v>
      </c>
      <c r="D133" s="17"/>
      <c r="E133" s="17"/>
      <c r="F133" s="18">
        <f>F134</f>
        <v>2450751787.84</v>
      </c>
      <c r="G133" s="18">
        <f>G134</f>
        <v>6060443300</v>
      </c>
      <c r="H133" s="18">
        <v>6060443300</v>
      </c>
      <c r="I133" s="18">
        <v>4344591171.63</v>
      </c>
      <c r="J133" s="19">
        <f t="shared" si="15"/>
        <v>71.6876795403729</v>
      </c>
      <c r="K133" s="3"/>
      <c r="L133" s="2"/>
      <c r="M133" s="2"/>
      <c r="N133" s="2"/>
      <c r="O133" s="2"/>
      <c r="P133" s="2"/>
      <c r="Q133" s="19">
        <f t="shared" si="7"/>
        <v>177.2758544209472</v>
      </c>
      <c r="R133" s="2"/>
    </row>
    <row r="134" spans="1:18" ht="48.75" customHeight="1" outlineLevel="2">
      <c r="A134" s="17" t="s">
        <v>188</v>
      </c>
      <c r="B134" s="17" t="s">
        <v>42</v>
      </c>
      <c r="C134" s="17" t="s">
        <v>57</v>
      </c>
      <c r="D134" s="17" t="s">
        <v>13</v>
      </c>
      <c r="E134" s="17"/>
      <c r="F134" s="18">
        <f>F135</f>
        <v>2450751787.84</v>
      </c>
      <c r="G134" s="18">
        <f>G135</f>
        <v>6060443300</v>
      </c>
      <c r="H134" s="18">
        <v>6060443300</v>
      </c>
      <c r="I134" s="18">
        <v>4344591171.63</v>
      </c>
      <c r="J134" s="19">
        <f t="shared" si="15"/>
        <v>71.6876795403729</v>
      </c>
      <c r="K134" s="3"/>
      <c r="L134" s="2"/>
      <c r="M134" s="2"/>
      <c r="N134" s="2"/>
      <c r="O134" s="2"/>
      <c r="P134" s="2"/>
      <c r="Q134" s="19">
        <f t="shared" si="7"/>
        <v>177.2758544209472</v>
      </c>
      <c r="R134" s="2"/>
    </row>
    <row r="135" spans="1:18" ht="15.75" customHeight="1" outlineLevel="3">
      <c r="A135" s="11" t="s">
        <v>183</v>
      </c>
      <c r="B135" s="11" t="s">
        <v>42</v>
      </c>
      <c r="C135" s="11" t="s">
        <v>57</v>
      </c>
      <c r="D135" s="11" t="s">
        <v>13</v>
      </c>
      <c r="E135" s="11" t="s">
        <v>53</v>
      </c>
      <c r="F135" s="12">
        <v>2450751787.84</v>
      </c>
      <c r="G135" s="12">
        <v>6060443300</v>
      </c>
      <c r="H135" s="12">
        <v>6060443300</v>
      </c>
      <c r="I135" s="12">
        <v>4344591171.63</v>
      </c>
      <c r="J135" s="15">
        <f t="shared" si="15"/>
        <v>71.6876795403729</v>
      </c>
      <c r="K135" s="26"/>
      <c r="L135" s="27"/>
      <c r="M135" s="27"/>
      <c r="N135" s="27"/>
      <c r="O135" s="27"/>
      <c r="P135" s="27"/>
      <c r="Q135" s="15">
        <f aca="true" t="shared" si="16" ref="Q135:Q198">I135/F135*100</f>
        <v>177.2758544209472</v>
      </c>
      <c r="R135" s="2"/>
    </row>
    <row r="136" spans="1:18" ht="31.5" outlineLevel="1">
      <c r="A136" s="17" t="s">
        <v>189</v>
      </c>
      <c r="B136" s="17" t="s">
        <v>42</v>
      </c>
      <c r="C136" s="17" t="s">
        <v>58</v>
      </c>
      <c r="D136" s="17"/>
      <c r="E136" s="17"/>
      <c r="F136" s="18">
        <f>F137</f>
        <v>24555612.03</v>
      </c>
      <c r="G136" s="18">
        <f>G137</f>
        <v>62989000</v>
      </c>
      <c r="H136" s="18">
        <v>62989000</v>
      </c>
      <c r="I136" s="18">
        <v>57520601.02</v>
      </c>
      <c r="J136" s="19">
        <f t="shared" si="15"/>
        <v>91.31848579910779</v>
      </c>
      <c r="K136" s="3"/>
      <c r="L136" s="2"/>
      <c r="M136" s="2"/>
      <c r="N136" s="2"/>
      <c r="O136" s="2"/>
      <c r="P136" s="2"/>
      <c r="Q136" s="19">
        <f t="shared" si="16"/>
        <v>234.2462527495797</v>
      </c>
      <c r="R136" s="2"/>
    </row>
    <row r="137" spans="1:18" ht="78.75" outlineLevel="2">
      <c r="A137" s="17" t="s">
        <v>190</v>
      </c>
      <c r="B137" s="17" t="s">
        <v>42</v>
      </c>
      <c r="C137" s="17" t="s">
        <v>58</v>
      </c>
      <c r="D137" s="17" t="s">
        <v>30</v>
      </c>
      <c r="E137" s="17"/>
      <c r="F137" s="18">
        <f>F138</f>
        <v>24555612.03</v>
      </c>
      <c r="G137" s="18">
        <f>G138</f>
        <v>62989000</v>
      </c>
      <c r="H137" s="18">
        <v>62989000</v>
      </c>
      <c r="I137" s="18">
        <v>57520601.02</v>
      </c>
      <c r="J137" s="19">
        <f t="shared" si="15"/>
        <v>91.31848579910779</v>
      </c>
      <c r="K137" s="3"/>
      <c r="L137" s="2"/>
      <c r="M137" s="2"/>
      <c r="N137" s="2"/>
      <c r="O137" s="2"/>
      <c r="P137" s="2"/>
      <c r="Q137" s="19">
        <f t="shared" si="16"/>
        <v>234.2462527495797</v>
      </c>
      <c r="R137" s="2"/>
    </row>
    <row r="138" spans="1:18" ht="15.75" customHeight="1" outlineLevel="3">
      <c r="A138" s="11" t="s">
        <v>183</v>
      </c>
      <c r="B138" s="11" t="s">
        <v>42</v>
      </c>
      <c r="C138" s="11" t="s">
        <v>58</v>
      </c>
      <c r="D138" s="11" t="s">
        <v>30</v>
      </c>
      <c r="E138" s="11" t="s">
        <v>53</v>
      </c>
      <c r="F138" s="12">
        <v>24555612.03</v>
      </c>
      <c r="G138" s="12">
        <v>62989000</v>
      </c>
      <c r="H138" s="12">
        <v>62989000</v>
      </c>
      <c r="I138" s="12">
        <v>57520601.02</v>
      </c>
      <c r="J138" s="15">
        <f t="shared" si="15"/>
        <v>91.31848579910779</v>
      </c>
      <c r="K138" s="26"/>
      <c r="L138" s="27"/>
      <c r="M138" s="27"/>
      <c r="N138" s="27"/>
      <c r="O138" s="27"/>
      <c r="P138" s="27"/>
      <c r="Q138" s="15">
        <f t="shared" si="16"/>
        <v>234.2462527495797</v>
      </c>
      <c r="R138" s="2"/>
    </row>
    <row r="139" spans="1:18" ht="31.5" outlineLevel="1">
      <c r="A139" s="17" t="s">
        <v>191</v>
      </c>
      <c r="B139" s="17" t="s">
        <v>42</v>
      </c>
      <c r="C139" s="17" t="s">
        <v>59</v>
      </c>
      <c r="D139" s="17"/>
      <c r="E139" s="17"/>
      <c r="F139" s="18">
        <f>F140</f>
        <v>60917539.82</v>
      </c>
      <c r="G139" s="18">
        <f>G140</f>
        <v>160533052</v>
      </c>
      <c r="H139" s="18">
        <v>160533052</v>
      </c>
      <c r="I139" s="18">
        <v>76520868.1</v>
      </c>
      <c r="J139" s="19">
        <f t="shared" si="15"/>
        <v>47.666737252338535</v>
      </c>
      <c r="K139" s="3"/>
      <c r="L139" s="2"/>
      <c r="M139" s="2"/>
      <c r="N139" s="2"/>
      <c r="O139" s="2"/>
      <c r="P139" s="2"/>
      <c r="Q139" s="19">
        <f t="shared" si="16"/>
        <v>125.61385165275047</v>
      </c>
      <c r="R139" s="2"/>
    </row>
    <row r="140" spans="1:18" ht="141.75" outlineLevel="2">
      <c r="A140" s="17" t="s">
        <v>192</v>
      </c>
      <c r="B140" s="17" t="s">
        <v>42</v>
      </c>
      <c r="C140" s="17" t="s">
        <v>59</v>
      </c>
      <c r="D140" s="17" t="s">
        <v>31</v>
      </c>
      <c r="E140" s="17"/>
      <c r="F140" s="18">
        <f>F141+F142</f>
        <v>60917539.82</v>
      </c>
      <c r="G140" s="18">
        <f>G141+G142</f>
        <v>160533052</v>
      </c>
      <c r="H140" s="18">
        <v>160533052</v>
      </c>
      <c r="I140" s="18">
        <v>76520868.1</v>
      </c>
      <c r="J140" s="19">
        <f t="shared" si="15"/>
        <v>47.666737252338535</v>
      </c>
      <c r="K140" s="3"/>
      <c r="L140" s="2"/>
      <c r="M140" s="2"/>
      <c r="N140" s="2"/>
      <c r="O140" s="2"/>
      <c r="P140" s="2"/>
      <c r="Q140" s="19">
        <f t="shared" si="16"/>
        <v>125.61385165275047</v>
      </c>
      <c r="R140" s="2"/>
    </row>
    <row r="141" spans="1:18" ht="15.75" customHeight="1" outlineLevel="3">
      <c r="A141" s="11" t="s">
        <v>183</v>
      </c>
      <c r="B141" s="11" t="s">
        <v>42</v>
      </c>
      <c r="C141" s="11" t="s">
        <v>59</v>
      </c>
      <c r="D141" s="11" t="s">
        <v>31</v>
      </c>
      <c r="E141" s="11" t="s">
        <v>53</v>
      </c>
      <c r="F141" s="12">
        <v>54963977.81</v>
      </c>
      <c r="G141" s="12">
        <v>147333563</v>
      </c>
      <c r="H141" s="12">
        <v>147333563</v>
      </c>
      <c r="I141" s="12">
        <v>69534875.25</v>
      </c>
      <c r="J141" s="15">
        <f t="shared" si="15"/>
        <v>47.19554311599727</v>
      </c>
      <c r="K141" s="26"/>
      <c r="L141" s="27"/>
      <c r="M141" s="27"/>
      <c r="N141" s="27"/>
      <c r="O141" s="27"/>
      <c r="P141" s="27"/>
      <c r="Q141" s="15">
        <f t="shared" si="16"/>
        <v>126.5099034323331</v>
      </c>
      <c r="R141" s="2"/>
    </row>
    <row r="142" spans="1:18" ht="63" outlineLevel="3">
      <c r="A142" s="11" t="s">
        <v>193</v>
      </c>
      <c r="B142" s="11" t="s">
        <v>42</v>
      </c>
      <c r="C142" s="11" t="s">
        <v>59</v>
      </c>
      <c r="D142" s="11" t="s">
        <v>31</v>
      </c>
      <c r="E142" s="11" t="s">
        <v>60</v>
      </c>
      <c r="F142" s="12">
        <v>5953562.01</v>
      </c>
      <c r="G142" s="12">
        <v>13199489</v>
      </c>
      <c r="H142" s="12">
        <v>13199489</v>
      </c>
      <c r="I142" s="12">
        <v>6985992.85</v>
      </c>
      <c r="J142" s="15">
        <f aca="true" t="shared" si="17" ref="J142:J149">I142/H142*100</f>
        <v>52.92623714448339</v>
      </c>
      <c r="K142" s="26"/>
      <c r="L142" s="27"/>
      <c r="M142" s="27"/>
      <c r="N142" s="27"/>
      <c r="O142" s="27"/>
      <c r="P142" s="27"/>
      <c r="Q142" s="15">
        <f t="shared" si="16"/>
        <v>117.34139727218529</v>
      </c>
      <c r="R142" s="2"/>
    </row>
    <row r="143" spans="1:18" ht="32.25" customHeight="1" outlineLevel="1">
      <c r="A143" s="17" t="s">
        <v>194</v>
      </c>
      <c r="B143" s="17" t="s">
        <v>42</v>
      </c>
      <c r="C143" s="17" t="s">
        <v>61</v>
      </c>
      <c r="D143" s="17"/>
      <c r="E143" s="17"/>
      <c r="F143" s="18">
        <f>F144+F146+F148</f>
        <v>6789533.52</v>
      </c>
      <c r="G143" s="18">
        <f>G144+G146+G148</f>
        <v>86634954.32</v>
      </c>
      <c r="H143" s="18">
        <v>84039337.52</v>
      </c>
      <c r="I143" s="18">
        <v>11792107.34</v>
      </c>
      <c r="J143" s="19">
        <f t="shared" si="17"/>
        <v>14.03165194774848</v>
      </c>
      <c r="K143" s="3"/>
      <c r="L143" s="2"/>
      <c r="M143" s="2"/>
      <c r="N143" s="2"/>
      <c r="O143" s="2"/>
      <c r="P143" s="2"/>
      <c r="Q143" s="19">
        <f t="shared" si="16"/>
        <v>173.68067047999494</v>
      </c>
      <c r="R143" s="2"/>
    </row>
    <row r="144" spans="1:18" ht="64.5" customHeight="1" outlineLevel="2">
      <c r="A144" s="17" t="s">
        <v>195</v>
      </c>
      <c r="B144" s="17" t="s">
        <v>42</v>
      </c>
      <c r="C144" s="17" t="s">
        <v>61</v>
      </c>
      <c r="D144" s="17" t="s">
        <v>62</v>
      </c>
      <c r="E144" s="17"/>
      <c r="F144" s="18">
        <f>F145</f>
        <v>0</v>
      </c>
      <c r="G144" s="18">
        <f>G145</f>
        <v>8000000</v>
      </c>
      <c r="H144" s="18">
        <v>8000000</v>
      </c>
      <c r="I144" s="18">
        <v>0</v>
      </c>
      <c r="J144" s="19">
        <f t="shared" si="17"/>
        <v>0</v>
      </c>
      <c r="K144" s="3"/>
      <c r="L144" s="2"/>
      <c r="M144" s="2"/>
      <c r="N144" s="2"/>
      <c r="O144" s="2"/>
      <c r="P144" s="2"/>
      <c r="Q144" s="19"/>
      <c r="R144" s="2"/>
    </row>
    <row r="145" spans="1:18" ht="15.75" customHeight="1" outlineLevel="3">
      <c r="A145" s="11" t="s">
        <v>183</v>
      </c>
      <c r="B145" s="11" t="s">
        <v>42</v>
      </c>
      <c r="C145" s="11" t="s">
        <v>61</v>
      </c>
      <c r="D145" s="11" t="s">
        <v>62</v>
      </c>
      <c r="E145" s="11" t="s">
        <v>53</v>
      </c>
      <c r="F145" s="12">
        <v>0</v>
      </c>
      <c r="G145" s="12">
        <v>8000000</v>
      </c>
      <c r="H145" s="12">
        <v>8000000</v>
      </c>
      <c r="I145" s="12">
        <v>0</v>
      </c>
      <c r="J145" s="15">
        <f t="shared" si="17"/>
        <v>0</v>
      </c>
      <c r="K145" s="26"/>
      <c r="L145" s="27"/>
      <c r="M145" s="27"/>
      <c r="N145" s="27"/>
      <c r="O145" s="27"/>
      <c r="P145" s="27"/>
      <c r="Q145" s="15"/>
      <c r="R145" s="2"/>
    </row>
    <row r="146" spans="1:18" ht="47.25" outlineLevel="2">
      <c r="A146" s="17" t="s">
        <v>196</v>
      </c>
      <c r="B146" s="17" t="s">
        <v>42</v>
      </c>
      <c r="C146" s="17" t="s">
        <v>61</v>
      </c>
      <c r="D146" s="17" t="s">
        <v>63</v>
      </c>
      <c r="E146" s="17"/>
      <c r="F146" s="18">
        <f>F147</f>
        <v>0</v>
      </c>
      <c r="G146" s="18">
        <f>G147</f>
        <v>52925000</v>
      </c>
      <c r="H146" s="18">
        <v>50329383.2</v>
      </c>
      <c r="I146" s="18">
        <v>0</v>
      </c>
      <c r="J146" s="19">
        <f t="shared" si="17"/>
        <v>0</v>
      </c>
      <c r="K146" s="3"/>
      <c r="L146" s="2"/>
      <c r="M146" s="2"/>
      <c r="N146" s="2"/>
      <c r="O146" s="2"/>
      <c r="P146" s="2"/>
      <c r="Q146" s="19"/>
      <c r="R146" s="2"/>
    </row>
    <row r="147" spans="1:18" ht="15.75" customHeight="1" outlineLevel="3">
      <c r="A147" s="11" t="s">
        <v>183</v>
      </c>
      <c r="B147" s="11" t="s">
        <v>42</v>
      </c>
      <c r="C147" s="11" t="s">
        <v>61</v>
      </c>
      <c r="D147" s="11" t="s">
        <v>63</v>
      </c>
      <c r="E147" s="11" t="s">
        <v>53</v>
      </c>
      <c r="F147" s="12">
        <v>0</v>
      </c>
      <c r="G147" s="12">
        <v>52925000</v>
      </c>
      <c r="H147" s="12">
        <v>50329383.2</v>
      </c>
      <c r="I147" s="12">
        <v>0</v>
      </c>
      <c r="J147" s="15">
        <f t="shared" si="17"/>
        <v>0</v>
      </c>
      <c r="K147" s="26"/>
      <c r="L147" s="27"/>
      <c r="M147" s="27"/>
      <c r="N147" s="27"/>
      <c r="O147" s="27"/>
      <c r="P147" s="27"/>
      <c r="Q147" s="15"/>
      <c r="R147" s="2"/>
    </row>
    <row r="148" spans="1:18" ht="63.75" customHeight="1" outlineLevel="2">
      <c r="A148" s="17" t="s">
        <v>197</v>
      </c>
      <c r="B148" s="17" t="s">
        <v>42</v>
      </c>
      <c r="C148" s="17" t="s">
        <v>61</v>
      </c>
      <c r="D148" s="17" t="s">
        <v>64</v>
      </c>
      <c r="E148" s="17"/>
      <c r="F148" s="18">
        <f>F149</f>
        <v>6789533.52</v>
      </c>
      <c r="G148" s="18">
        <f>G149</f>
        <v>25709954.32</v>
      </c>
      <c r="H148" s="18">
        <v>25709954.32</v>
      </c>
      <c r="I148" s="18">
        <v>11792107.34</v>
      </c>
      <c r="J148" s="19">
        <f t="shared" si="17"/>
        <v>45.86592100953993</v>
      </c>
      <c r="K148" s="3"/>
      <c r="L148" s="2"/>
      <c r="M148" s="2"/>
      <c r="N148" s="2"/>
      <c r="O148" s="2"/>
      <c r="P148" s="2"/>
      <c r="Q148" s="19">
        <f t="shared" si="16"/>
        <v>173.68067047999494</v>
      </c>
      <c r="R148" s="2"/>
    </row>
    <row r="149" spans="1:18" ht="15.75" customHeight="1" outlineLevel="3">
      <c r="A149" s="11" t="s">
        <v>183</v>
      </c>
      <c r="B149" s="11" t="s">
        <v>42</v>
      </c>
      <c r="C149" s="11" t="s">
        <v>61</v>
      </c>
      <c r="D149" s="11" t="s">
        <v>64</v>
      </c>
      <c r="E149" s="11" t="s">
        <v>53</v>
      </c>
      <c r="F149" s="12">
        <v>6789533.52</v>
      </c>
      <c r="G149" s="12">
        <v>25709954.32</v>
      </c>
      <c r="H149" s="12">
        <v>25709954.32</v>
      </c>
      <c r="I149" s="12">
        <v>11792107.34</v>
      </c>
      <c r="J149" s="15">
        <f t="shared" si="17"/>
        <v>45.86592100953993</v>
      </c>
      <c r="K149" s="26"/>
      <c r="L149" s="27"/>
      <c r="M149" s="27"/>
      <c r="N149" s="27"/>
      <c r="O149" s="27"/>
      <c r="P149" s="27"/>
      <c r="Q149" s="15">
        <f t="shared" si="16"/>
        <v>173.68067047999494</v>
      </c>
      <c r="R149" s="2"/>
    </row>
    <row r="150" spans="1:18" ht="31.5" outlineLevel="1">
      <c r="A150" s="17" t="s">
        <v>198</v>
      </c>
      <c r="B150" s="17" t="s">
        <v>42</v>
      </c>
      <c r="C150" s="17" t="s">
        <v>65</v>
      </c>
      <c r="D150" s="17"/>
      <c r="E150" s="17"/>
      <c r="F150" s="18">
        <f>F151</f>
        <v>57269943.1</v>
      </c>
      <c r="G150" s="18">
        <f>G151</f>
        <v>379369374.22</v>
      </c>
      <c r="H150" s="18">
        <v>379369374.22</v>
      </c>
      <c r="I150" s="18">
        <v>44676602</v>
      </c>
      <c r="J150" s="19">
        <f aca="true" t="shared" si="18" ref="J150:J159">I150/H150*100</f>
        <v>11.776544190436312</v>
      </c>
      <c r="K150" s="3"/>
      <c r="L150" s="2"/>
      <c r="M150" s="2"/>
      <c r="N150" s="2"/>
      <c r="O150" s="2"/>
      <c r="P150" s="2"/>
      <c r="Q150" s="19">
        <f t="shared" si="16"/>
        <v>78.01055768815667</v>
      </c>
      <c r="R150" s="2"/>
    </row>
    <row r="151" spans="1:18" ht="157.5" outlineLevel="2">
      <c r="A151" s="17" t="s">
        <v>199</v>
      </c>
      <c r="B151" s="17" t="s">
        <v>42</v>
      </c>
      <c r="C151" s="17" t="s">
        <v>65</v>
      </c>
      <c r="D151" s="17" t="s">
        <v>66</v>
      </c>
      <c r="E151" s="17"/>
      <c r="F151" s="18">
        <f>F152+F153</f>
        <v>57269943.1</v>
      </c>
      <c r="G151" s="18">
        <f>G152+G153</f>
        <v>379369374.22</v>
      </c>
      <c r="H151" s="18">
        <v>379369374.22</v>
      </c>
      <c r="I151" s="18">
        <v>44676602</v>
      </c>
      <c r="J151" s="19">
        <f t="shared" si="18"/>
        <v>11.776544190436312</v>
      </c>
      <c r="K151" s="3"/>
      <c r="L151" s="2"/>
      <c r="M151" s="2"/>
      <c r="N151" s="2"/>
      <c r="O151" s="2"/>
      <c r="P151" s="2"/>
      <c r="Q151" s="19">
        <f t="shared" si="16"/>
        <v>78.01055768815667</v>
      </c>
      <c r="R151" s="2"/>
    </row>
    <row r="152" spans="1:18" ht="15.75" customHeight="1" outlineLevel="3">
      <c r="A152" s="11" t="s">
        <v>183</v>
      </c>
      <c r="B152" s="11" t="s">
        <v>42</v>
      </c>
      <c r="C152" s="11" t="s">
        <v>65</v>
      </c>
      <c r="D152" s="11" t="s">
        <v>66</v>
      </c>
      <c r="E152" s="11" t="s">
        <v>53</v>
      </c>
      <c r="F152" s="12">
        <v>44918581</v>
      </c>
      <c r="G152" s="12">
        <v>93546746.22</v>
      </c>
      <c r="H152" s="12">
        <v>93546746.22</v>
      </c>
      <c r="I152" s="12">
        <v>43688600</v>
      </c>
      <c r="J152" s="15">
        <f t="shared" si="18"/>
        <v>46.70242607610815</v>
      </c>
      <c r="K152" s="26"/>
      <c r="L152" s="27"/>
      <c r="M152" s="27"/>
      <c r="N152" s="27"/>
      <c r="O152" s="27"/>
      <c r="P152" s="27"/>
      <c r="Q152" s="15">
        <f t="shared" si="16"/>
        <v>97.26175455097301</v>
      </c>
      <c r="R152" s="2"/>
    </row>
    <row r="153" spans="1:18" ht="18" customHeight="1" outlineLevel="3">
      <c r="A153" s="11" t="s">
        <v>132</v>
      </c>
      <c r="B153" s="11" t="s">
        <v>42</v>
      </c>
      <c r="C153" s="11" t="s">
        <v>65</v>
      </c>
      <c r="D153" s="11" t="s">
        <v>66</v>
      </c>
      <c r="E153" s="11" t="s">
        <v>21</v>
      </c>
      <c r="F153" s="12">
        <v>12351362.1</v>
      </c>
      <c r="G153" s="12">
        <v>285822628</v>
      </c>
      <c r="H153" s="12">
        <v>285822628</v>
      </c>
      <c r="I153" s="12">
        <v>988002</v>
      </c>
      <c r="J153" s="15">
        <f t="shared" si="18"/>
        <v>0.3456696227703847</v>
      </c>
      <c r="K153" s="26"/>
      <c r="L153" s="27"/>
      <c r="M153" s="27"/>
      <c r="N153" s="27"/>
      <c r="O153" s="27"/>
      <c r="P153" s="27"/>
      <c r="Q153" s="15">
        <f t="shared" si="16"/>
        <v>7.999133957865262</v>
      </c>
      <c r="R153" s="2"/>
    </row>
    <row r="154" spans="1:18" ht="47.25" outlineLevel="1">
      <c r="A154" s="17" t="s">
        <v>200</v>
      </c>
      <c r="B154" s="17" t="s">
        <v>42</v>
      </c>
      <c r="C154" s="17" t="s">
        <v>67</v>
      </c>
      <c r="D154" s="17"/>
      <c r="E154" s="17"/>
      <c r="F154" s="18">
        <f>F155</f>
        <v>0</v>
      </c>
      <c r="G154" s="18">
        <f>G155</f>
        <v>61462545.68</v>
      </c>
      <c r="H154" s="18">
        <v>61462545.68</v>
      </c>
      <c r="I154" s="18">
        <v>6511853.15</v>
      </c>
      <c r="J154" s="19">
        <f t="shared" si="18"/>
        <v>10.594831499338575</v>
      </c>
      <c r="K154" s="3"/>
      <c r="L154" s="2"/>
      <c r="M154" s="2"/>
      <c r="N154" s="2"/>
      <c r="O154" s="2"/>
      <c r="P154" s="2"/>
      <c r="Q154" s="19"/>
      <c r="R154" s="2"/>
    </row>
    <row r="155" spans="1:18" ht="63" outlineLevel="2">
      <c r="A155" s="17" t="s">
        <v>201</v>
      </c>
      <c r="B155" s="17" t="s">
        <v>42</v>
      </c>
      <c r="C155" s="17" t="s">
        <v>67</v>
      </c>
      <c r="D155" s="17" t="s">
        <v>68</v>
      </c>
      <c r="E155" s="17"/>
      <c r="F155" s="18">
        <f>F156</f>
        <v>0</v>
      </c>
      <c r="G155" s="18">
        <f>G156</f>
        <v>61462545.68</v>
      </c>
      <c r="H155" s="18">
        <v>61462545.68</v>
      </c>
      <c r="I155" s="18">
        <v>6511853.15</v>
      </c>
      <c r="J155" s="19">
        <f t="shared" si="18"/>
        <v>10.594831499338575</v>
      </c>
      <c r="K155" s="3"/>
      <c r="L155" s="2"/>
      <c r="M155" s="2"/>
      <c r="N155" s="2"/>
      <c r="O155" s="2"/>
      <c r="P155" s="2"/>
      <c r="Q155" s="19"/>
      <c r="R155" s="2"/>
    </row>
    <row r="156" spans="1:18" ht="15.75" customHeight="1" outlineLevel="3">
      <c r="A156" s="11" t="s">
        <v>183</v>
      </c>
      <c r="B156" s="11" t="s">
        <v>42</v>
      </c>
      <c r="C156" s="11" t="s">
        <v>67</v>
      </c>
      <c r="D156" s="11" t="s">
        <v>68</v>
      </c>
      <c r="E156" s="11" t="s">
        <v>53</v>
      </c>
      <c r="F156" s="12">
        <v>0</v>
      </c>
      <c r="G156" s="12">
        <v>61462545.68</v>
      </c>
      <c r="H156" s="12">
        <v>61462545.68</v>
      </c>
      <c r="I156" s="12">
        <v>6511853.15</v>
      </c>
      <c r="J156" s="15">
        <f t="shared" si="18"/>
        <v>10.594831499338575</v>
      </c>
      <c r="K156" s="26"/>
      <c r="L156" s="27"/>
      <c r="M156" s="27"/>
      <c r="N156" s="27"/>
      <c r="O156" s="27"/>
      <c r="P156" s="27"/>
      <c r="Q156" s="15"/>
      <c r="R156" s="2"/>
    </row>
    <row r="157" spans="1:18" ht="47.25" outlineLevel="1">
      <c r="A157" s="17" t="s">
        <v>202</v>
      </c>
      <c r="B157" s="17" t="s">
        <v>42</v>
      </c>
      <c r="C157" s="17" t="s">
        <v>69</v>
      </c>
      <c r="D157" s="17"/>
      <c r="E157" s="17"/>
      <c r="F157" s="18">
        <f>F158</f>
        <v>0</v>
      </c>
      <c r="G157" s="18">
        <f>G158</f>
        <v>145528447.37</v>
      </c>
      <c r="H157" s="18">
        <v>145528447.37</v>
      </c>
      <c r="I157" s="18">
        <v>112737901.41</v>
      </c>
      <c r="J157" s="19">
        <f t="shared" si="18"/>
        <v>77.46794764007107</v>
      </c>
      <c r="K157" s="3"/>
      <c r="L157" s="2"/>
      <c r="M157" s="2"/>
      <c r="N157" s="2"/>
      <c r="O157" s="2"/>
      <c r="P157" s="2"/>
      <c r="Q157" s="19"/>
      <c r="R157" s="2"/>
    </row>
    <row r="158" spans="1:18" ht="78.75" outlineLevel="2">
      <c r="A158" s="17" t="s">
        <v>203</v>
      </c>
      <c r="B158" s="17" t="s">
        <v>42</v>
      </c>
      <c r="C158" s="17" t="s">
        <v>69</v>
      </c>
      <c r="D158" s="17" t="s">
        <v>70</v>
      </c>
      <c r="E158" s="17"/>
      <c r="F158" s="18">
        <f>F159</f>
        <v>0</v>
      </c>
      <c r="G158" s="18">
        <f>G159</f>
        <v>145528447.37</v>
      </c>
      <c r="H158" s="18">
        <v>145528447.37</v>
      </c>
      <c r="I158" s="18">
        <v>112737901.41</v>
      </c>
      <c r="J158" s="19">
        <f t="shared" si="18"/>
        <v>77.46794764007107</v>
      </c>
      <c r="K158" s="3"/>
      <c r="L158" s="2"/>
      <c r="M158" s="2"/>
      <c r="N158" s="2"/>
      <c r="O158" s="2"/>
      <c r="P158" s="2"/>
      <c r="Q158" s="19"/>
      <c r="R158" s="2"/>
    </row>
    <row r="159" spans="1:18" ht="15.75" customHeight="1" outlineLevel="3">
      <c r="A159" s="11" t="s">
        <v>183</v>
      </c>
      <c r="B159" s="11" t="s">
        <v>42</v>
      </c>
      <c r="C159" s="11" t="s">
        <v>69</v>
      </c>
      <c r="D159" s="11" t="s">
        <v>70</v>
      </c>
      <c r="E159" s="11" t="s">
        <v>53</v>
      </c>
      <c r="F159" s="12">
        <v>0</v>
      </c>
      <c r="G159" s="12">
        <v>145528447.37</v>
      </c>
      <c r="H159" s="12">
        <v>145528447.37</v>
      </c>
      <c r="I159" s="12">
        <v>112737901.41</v>
      </c>
      <c r="J159" s="15">
        <f t="shared" si="18"/>
        <v>77.46794764007107</v>
      </c>
      <c r="K159" s="26"/>
      <c r="L159" s="27"/>
      <c r="M159" s="27"/>
      <c r="N159" s="27"/>
      <c r="O159" s="27"/>
      <c r="P159" s="27"/>
      <c r="Q159" s="15"/>
      <c r="R159" s="2"/>
    </row>
    <row r="160" spans="1:18" ht="31.5" outlineLevel="1">
      <c r="A160" s="17" t="s">
        <v>204</v>
      </c>
      <c r="B160" s="17" t="s">
        <v>42</v>
      </c>
      <c r="C160" s="17" t="s">
        <v>71</v>
      </c>
      <c r="D160" s="17"/>
      <c r="E160" s="17"/>
      <c r="F160" s="18">
        <f>F161+F163+F165</f>
        <v>85189832.27</v>
      </c>
      <c r="G160" s="18">
        <f>G161+G163+G165</f>
        <v>177487621</v>
      </c>
      <c r="H160" s="18">
        <v>177487621</v>
      </c>
      <c r="I160" s="18">
        <v>90579325.79</v>
      </c>
      <c r="J160" s="19">
        <f aca="true" t="shared" si="19" ref="J160:J169">I160/H160*100</f>
        <v>51.03416524468487</v>
      </c>
      <c r="K160" s="3"/>
      <c r="L160" s="2"/>
      <c r="M160" s="2"/>
      <c r="N160" s="2"/>
      <c r="O160" s="2"/>
      <c r="P160" s="2"/>
      <c r="Q160" s="19">
        <f t="shared" si="16"/>
        <v>106.32645161563248</v>
      </c>
      <c r="R160" s="2"/>
    </row>
    <row r="161" spans="1:18" ht="96.75" customHeight="1" outlineLevel="2">
      <c r="A161" s="17" t="s">
        <v>205</v>
      </c>
      <c r="B161" s="17" t="s">
        <v>42</v>
      </c>
      <c r="C161" s="17" t="s">
        <v>71</v>
      </c>
      <c r="D161" s="17" t="s">
        <v>72</v>
      </c>
      <c r="E161" s="17"/>
      <c r="F161" s="18">
        <f>F162</f>
        <v>7939479.12</v>
      </c>
      <c r="G161" s="18">
        <f>G162</f>
        <v>21553742</v>
      </c>
      <c r="H161" s="18">
        <v>21553742</v>
      </c>
      <c r="I161" s="18">
        <v>11846312.56</v>
      </c>
      <c r="J161" s="19">
        <f t="shared" si="19"/>
        <v>54.96174427623751</v>
      </c>
      <c r="K161" s="3"/>
      <c r="L161" s="2"/>
      <c r="M161" s="2"/>
      <c r="N161" s="2"/>
      <c r="O161" s="2"/>
      <c r="P161" s="2"/>
      <c r="Q161" s="19">
        <f t="shared" si="16"/>
        <v>149.20767950832524</v>
      </c>
      <c r="R161" s="2"/>
    </row>
    <row r="162" spans="1:18" ht="15.75" customHeight="1" outlineLevel="3">
      <c r="A162" s="11" t="s">
        <v>186</v>
      </c>
      <c r="B162" s="11" t="s">
        <v>42</v>
      </c>
      <c r="C162" s="11" t="s">
        <v>71</v>
      </c>
      <c r="D162" s="11" t="s">
        <v>72</v>
      </c>
      <c r="E162" s="11" t="s">
        <v>56</v>
      </c>
      <c r="F162" s="12">
        <v>7939479.12</v>
      </c>
      <c r="G162" s="12">
        <v>21553742</v>
      </c>
      <c r="H162" s="12">
        <v>21553742</v>
      </c>
      <c r="I162" s="12">
        <v>11846312.56</v>
      </c>
      <c r="J162" s="15">
        <f t="shared" si="19"/>
        <v>54.96174427623751</v>
      </c>
      <c r="K162" s="26"/>
      <c r="L162" s="27"/>
      <c r="M162" s="27"/>
      <c r="N162" s="27"/>
      <c r="O162" s="27"/>
      <c r="P162" s="27"/>
      <c r="Q162" s="15">
        <f t="shared" si="16"/>
        <v>149.20767950832524</v>
      </c>
      <c r="R162" s="2"/>
    </row>
    <row r="163" spans="1:18" ht="31.5" outlineLevel="2">
      <c r="A163" s="17" t="s">
        <v>206</v>
      </c>
      <c r="B163" s="17" t="s">
        <v>42</v>
      </c>
      <c r="C163" s="17" t="s">
        <v>71</v>
      </c>
      <c r="D163" s="17" t="s">
        <v>73</v>
      </c>
      <c r="E163" s="17"/>
      <c r="F163" s="18">
        <f>F164</f>
        <v>72418920.77</v>
      </c>
      <c r="G163" s="18">
        <f>G164</f>
        <v>147840337</v>
      </c>
      <c r="H163" s="18">
        <v>147840337</v>
      </c>
      <c r="I163" s="18">
        <v>73787844.01</v>
      </c>
      <c r="J163" s="19">
        <f t="shared" si="19"/>
        <v>49.91049500245661</v>
      </c>
      <c r="K163" s="3"/>
      <c r="L163" s="2"/>
      <c r="M163" s="2"/>
      <c r="N163" s="2"/>
      <c r="O163" s="2"/>
      <c r="P163" s="2"/>
      <c r="Q163" s="19">
        <f t="shared" si="16"/>
        <v>101.890283955415</v>
      </c>
      <c r="R163" s="2"/>
    </row>
    <row r="164" spans="1:18" ht="15.75" customHeight="1" outlineLevel="3">
      <c r="A164" s="11" t="s">
        <v>186</v>
      </c>
      <c r="B164" s="11" t="s">
        <v>42</v>
      </c>
      <c r="C164" s="11" t="s">
        <v>71</v>
      </c>
      <c r="D164" s="11" t="s">
        <v>73</v>
      </c>
      <c r="E164" s="11" t="s">
        <v>56</v>
      </c>
      <c r="F164" s="12">
        <v>72418920.77</v>
      </c>
      <c r="G164" s="12">
        <v>147840337</v>
      </c>
      <c r="H164" s="12">
        <v>147840337</v>
      </c>
      <c r="I164" s="12">
        <v>73787844.01</v>
      </c>
      <c r="J164" s="15">
        <f t="shared" si="19"/>
        <v>49.91049500245661</v>
      </c>
      <c r="K164" s="26"/>
      <c r="L164" s="27"/>
      <c r="M164" s="27"/>
      <c r="N164" s="27"/>
      <c r="O164" s="27"/>
      <c r="P164" s="27"/>
      <c r="Q164" s="15">
        <f t="shared" si="16"/>
        <v>101.890283955415</v>
      </c>
      <c r="R164" s="2"/>
    </row>
    <row r="165" spans="1:18" ht="30" customHeight="1" outlineLevel="2">
      <c r="A165" s="17" t="s">
        <v>207</v>
      </c>
      <c r="B165" s="17" t="s">
        <v>42</v>
      </c>
      <c r="C165" s="17" t="s">
        <v>71</v>
      </c>
      <c r="D165" s="17" t="s">
        <v>74</v>
      </c>
      <c r="E165" s="17"/>
      <c r="F165" s="18">
        <f>F166</f>
        <v>4831432.38</v>
      </c>
      <c r="G165" s="18">
        <f>G166</f>
        <v>8093542</v>
      </c>
      <c r="H165" s="18">
        <v>8093542</v>
      </c>
      <c r="I165" s="18">
        <v>4945169.22</v>
      </c>
      <c r="J165" s="19">
        <f t="shared" si="19"/>
        <v>61.100186049568904</v>
      </c>
      <c r="K165" s="3"/>
      <c r="L165" s="2"/>
      <c r="M165" s="2"/>
      <c r="N165" s="2"/>
      <c r="O165" s="2"/>
      <c r="P165" s="2"/>
      <c r="Q165" s="19">
        <f t="shared" si="16"/>
        <v>102.35410186988894</v>
      </c>
      <c r="R165" s="2"/>
    </row>
    <row r="166" spans="1:18" ht="15.75" customHeight="1" outlineLevel="3">
      <c r="A166" s="11" t="s">
        <v>186</v>
      </c>
      <c r="B166" s="11" t="s">
        <v>42</v>
      </c>
      <c r="C166" s="11" t="s">
        <v>71</v>
      </c>
      <c r="D166" s="11" t="s">
        <v>74</v>
      </c>
      <c r="E166" s="11" t="s">
        <v>56</v>
      </c>
      <c r="F166" s="12">
        <v>4831432.38</v>
      </c>
      <c r="G166" s="12">
        <v>8093542</v>
      </c>
      <c r="H166" s="12">
        <v>8093542</v>
      </c>
      <c r="I166" s="12">
        <v>4945169.22</v>
      </c>
      <c r="J166" s="15">
        <f t="shared" si="19"/>
        <v>61.100186049568904</v>
      </c>
      <c r="K166" s="26"/>
      <c r="L166" s="27"/>
      <c r="M166" s="27"/>
      <c r="N166" s="27"/>
      <c r="O166" s="27"/>
      <c r="P166" s="27"/>
      <c r="Q166" s="15">
        <f t="shared" si="16"/>
        <v>102.35410186988894</v>
      </c>
      <c r="R166" s="2"/>
    </row>
    <row r="167" spans="1:18" ht="30" customHeight="1" outlineLevel="1">
      <c r="A167" s="17" t="s">
        <v>208</v>
      </c>
      <c r="B167" s="17" t="s">
        <v>42</v>
      </c>
      <c r="C167" s="17" t="s">
        <v>75</v>
      </c>
      <c r="D167" s="17"/>
      <c r="E167" s="17"/>
      <c r="F167" s="18">
        <f>F168</f>
        <v>37372700</v>
      </c>
      <c r="G167" s="18">
        <f>G168</f>
        <v>494513816</v>
      </c>
      <c r="H167" s="18">
        <v>494513816</v>
      </c>
      <c r="I167" s="18">
        <v>413016303.18</v>
      </c>
      <c r="J167" s="19">
        <f t="shared" si="19"/>
        <v>83.51966918149766</v>
      </c>
      <c r="K167" s="3"/>
      <c r="L167" s="2"/>
      <c r="M167" s="2"/>
      <c r="N167" s="2"/>
      <c r="O167" s="2"/>
      <c r="P167" s="2"/>
      <c r="Q167" s="19">
        <f t="shared" si="16"/>
        <v>1105.128350855036</v>
      </c>
      <c r="R167" s="2"/>
    </row>
    <row r="168" spans="1:18" ht="111" customHeight="1" outlineLevel="2">
      <c r="A168" s="17" t="s">
        <v>209</v>
      </c>
      <c r="B168" s="17" t="s">
        <v>42</v>
      </c>
      <c r="C168" s="17" t="s">
        <v>75</v>
      </c>
      <c r="D168" s="17" t="s">
        <v>76</v>
      </c>
      <c r="E168" s="17"/>
      <c r="F168" s="18">
        <f>F169</f>
        <v>37372700</v>
      </c>
      <c r="G168" s="18">
        <f>G169</f>
        <v>494513816</v>
      </c>
      <c r="H168" s="18">
        <v>494513816</v>
      </c>
      <c r="I168" s="18">
        <v>413016303.18</v>
      </c>
      <c r="J168" s="19">
        <f t="shared" si="19"/>
        <v>83.51966918149766</v>
      </c>
      <c r="K168" s="3"/>
      <c r="L168" s="2"/>
      <c r="M168" s="2"/>
      <c r="N168" s="2"/>
      <c r="O168" s="2"/>
      <c r="P168" s="2"/>
      <c r="Q168" s="19">
        <f t="shared" si="16"/>
        <v>1105.128350855036</v>
      </c>
      <c r="R168" s="2"/>
    </row>
    <row r="169" spans="1:18" ht="15.75" customHeight="1" outlineLevel="3">
      <c r="A169" s="11" t="s">
        <v>183</v>
      </c>
      <c r="B169" s="11" t="s">
        <v>42</v>
      </c>
      <c r="C169" s="11" t="s">
        <v>75</v>
      </c>
      <c r="D169" s="11" t="s">
        <v>76</v>
      </c>
      <c r="E169" s="11" t="s">
        <v>53</v>
      </c>
      <c r="F169" s="12">
        <v>37372700</v>
      </c>
      <c r="G169" s="12">
        <v>494513816</v>
      </c>
      <c r="H169" s="12">
        <v>494513816</v>
      </c>
      <c r="I169" s="12">
        <v>413016303.18</v>
      </c>
      <c r="J169" s="15">
        <f t="shared" si="19"/>
        <v>83.51966918149766</v>
      </c>
      <c r="K169" s="26"/>
      <c r="L169" s="27"/>
      <c r="M169" s="27"/>
      <c r="N169" s="27"/>
      <c r="O169" s="27"/>
      <c r="P169" s="27"/>
      <c r="Q169" s="15">
        <f t="shared" si="16"/>
        <v>1105.128350855036</v>
      </c>
      <c r="R169" s="2"/>
    </row>
    <row r="170" spans="1:18" ht="31.5" outlineLevel="1">
      <c r="A170" s="17" t="s">
        <v>210</v>
      </c>
      <c r="B170" s="17" t="s">
        <v>42</v>
      </c>
      <c r="C170" s="17" t="s">
        <v>77</v>
      </c>
      <c r="D170" s="17"/>
      <c r="E170" s="17"/>
      <c r="F170" s="18">
        <f>F171</f>
        <v>0</v>
      </c>
      <c r="G170" s="18">
        <f>G171+G173</f>
        <v>98837400</v>
      </c>
      <c r="H170" s="18">
        <v>98837400</v>
      </c>
      <c r="I170" s="18">
        <v>52663319</v>
      </c>
      <c r="J170" s="19">
        <f aca="true" t="shared" si="20" ref="J170:J180">I170/H170*100</f>
        <v>53.28278465439196</v>
      </c>
      <c r="K170" s="3"/>
      <c r="L170" s="2"/>
      <c r="M170" s="2"/>
      <c r="N170" s="2"/>
      <c r="O170" s="2"/>
      <c r="P170" s="2"/>
      <c r="Q170" s="19"/>
      <c r="R170" s="2"/>
    </row>
    <row r="171" spans="1:18" ht="47.25" outlineLevel="2">
      <c r="A171" s="17" t="s">
        <v>211</v>
      </c>
      <c r="B171" s="17" t="s">
        <v>42</v>
      </c>
      <c r="C171" s="17" t="s">
        <v>77</v>
      </c>
      <c r="D171" s="17" t="s">
        <v>78</v>
      </c>
      <c r="E171" s="17"/>
      <c r="F171" s="18">
        <f>F172</f>
        <v>0</v>
      </c>
      <c r="G171" s="18">
        <f>G172</f>
        <v>24801800</v>
      </c>
      <c r="H171" s="18">
        <v>24801800</v>
      </c>
      <c r="I171" s="18">
        <v>2195</v>
      </c>
      <c r="J171" s="19">
        <f t="shared" si="20"/>
        <v>0.00885016410099267</v>
      </c>
      <c r="K171" s="3"/>
      <c r="L171" s="2"/>
      <c r="M171" s="2"/>
      <c r="N171" s="2"/>
      <c r="O171" s="2"/>
      <c r="P171" s="2"/>
      <c r="Q171" s="19"/>
      <c r="R171" s="2"/>
    </row>
    <row r="172" spans="1:18" ht="15.75" customHeight="1" outlineLevel="3">
      <c r="A172" s="11" t="s">
        <v>183</v>
      </c>
      <c r="B172" s="11" t="s">
        <v>42</v>
      </c>
      <c r="C172" s="11" t="s">
        <v>77</v>
      </c>
      <c r="D172" s="11" t="s">
        <v>78</v>
      </c>
      <c r="E172" s="11" t="s">
        <v>53</v>
      </c>
      <c r="F172" s="12">
        <v>0</v>
      </c>
      <c r="G172" s="12">
        <v>24801800</v>
      </c>
      <c r="H172" s="12">
        <v>24801800</v>
      </c>
      <c r="I172" s="12">
        <v>2195</v>
      </c>
      <c r="J172" s="15">
        <f t="shared" si="20"/>
        <v>0.00885016410099267</v>
      </c>
      <c r="K172" s="26"/>
      <c r="L172" s="27"/>
      <c r="M172" s="27"/>
      <c r="N172" s="27"/>
      <c r="O172" s="27"/>
      <c r="P172" s="27"/>
      <c r="Q172" s="15"/>
      <c r="R172" s="2"/>
    </row>
    <row r="173" spans="1:18" ht="15.75" customHeight="1" outlineLevel="2">
      <c r="A173" s="17" t="s">
        <v>212</v>
      </c>
      <c r="B173" s="17" t="s">
        <v>42</v>
      </c>
      <c r="C173" s="17" t="s">
        <v>77</v>
      </c>
      <c r="D173" s="17" t="s">
        <v>79</v>
      </c>
      <c r="E173" s="17"/>
      <c r="F173" s="18">
        <f>F174</f>
        <v>0</v>
      </c>
      <c r="G173" s="18">
        <f>G174</f>
        <v>74035600</v>
      </c>
      <c r="H173" s="18">
        <v>74035600</v>
      </c>
      <c r="I173" s="18">
        <v>52661124</v>
      </c>
      <c r="J173" s="19">
        <f t="shared" si="20"/>
        <v>71.12946204258492</v>
      </c>
      <c r="K173" s="3"/>
      <c r="L173" s="2"/>
      <c r="M173" s="2"/>
      <c r="N173" s="2"/>
      <c r="O173" s="2"/>
      <c r="P173" s="2"/>
      <c r="Q173" s="19"/>
      <c r="R173" s="2"/>
    </row>
    <row r="174" spans="1:18" ht="15.75" customHeight="1" outlineLevel="3">
      <c r="A174" s="11" t="s">
        <v>183</v>
      </c>
      <c r="B174" s="11" t="s">
        <v>42</v>
      </c>
      <c r="C174" s="11" t="s">
        <v>77</v>
      </c>
      <c r="D174" s="11" t="s">
        <v>79</v>
      </c>
      <c r="E174" s="11" t="s">
        <v>53</v>
      </c>
      <c r="F174" s="12">
        <v>0</v>
      </c>
      <c r="G174" s="12">
        <v>74035600</v>
      </c>
      <c r="H174" s="12">
        <v>74035600</v>
      </c>
      <c r="I174" s="12">
        <v>52661124</v>
      </c>
      <c r="J174" s="15">
        <f t="shared" si="20"/>
        <v>71.12946204258492</v>
      </c>
      <c r="K174" s="26"/>
      <c r="L174" s="27"/>
      <c r="M174" s="27"/>
      <c r="N174" s="27"/>
      <c r="O174" s="27"/>
      <c r="P174" s="27"/>
      <c r="Q174" s="15"/>
      <c r="R174" s="2"/>
    </row>
    <row r="175" spans="1:18" ht="31.5" outlineLevel="1">
      <c r="A175" s="17" t="s">
        <v>213</v>
      </c>
      <c r="B175" s="17" t="s">
        <v>42</v>
      </c>
      <c r="C175" s="17" t="s">
        <v>80</v>
      </c>
      <c r="D175" s="17"/>
      <c r="E175" s="17"/>
      <c r="F175" s="18">
        <f>F176</f>
        <v>0</v>
      </c>
      <c r="G175" s="18">
        <f>G176</f>
        <v>41842200</v>
      </c>
      <c r="H175" s="18">
        <v>41842200</v>
      </c>
      <c r="I175" s="18">
        <v>41842200</v>
      </c>
      <c r="J175" s="19">
        <f t="shared" si="20"/>
        <v>100</v>
      </c>
      <c r="K175" s="3"/>
      <c r="L175" s="2"/>
      <c r="M175" s="2"/>
      <c r="N175" s="2"/>
      <c r="O175" s="2"/>
      <c r="P175" s="2"/>
      <c r="Q175" s="19"/>
      <c r="R175" s="2"/>
    </row>
    <row r="176" spans="1:18" ht="47.25" outlineLevel="2">
      <c r="A176" s="17" t="s">
        <v>214</v>
      </c>
      <c r="B176" s="17" t="s">
        <v>42</v>
      </c>
      <c r="C176" s="17" t="s">
        <v>80</v>
      </c>
      <c r="D176" s="17" t="s">
        <v>81</v>
      </c>
      <c r="E176" s="17"/>
      <c r="F176" s="18">
        <f>F177</f>
        <v>0</v>
      </c>
      <c r="G176" s="18">
        <f>G177</f>
        <v>41842200</v>
      </c>
      <c r="H176" s="18">
        <v>41842200</v>
      </c>
      <c r="I176" s="18">
        <v>41842200</v>
      </c>
      <c r="J176" s="19">
        <f t="shared" si="20"/>
        <v>100</v>
      </c>
      <c r="K176" s="3"/>
      <c r="L176" s="2"/>
      <c r="M176" s="2"/>
      <c r="N176" s="2"/>
      <c r="O176" s="2"/>
      <c r="P176" s="2"/>
      <c r="Q176" s="19"/>
      <c r="R176" s="2"/>
    </row>
    <row r="177" spans="1:18" ht="15.75" customHeight="1" outlineLevel="3">
      <c r="A177" s="11" t="s">
        <v>183</v>
      </c>
      <c r="B177" s="11" t="s">
        <v>42</v>
      </c>
      <c r="C177" s="11" t="s">
        <v>80</v>
      </c>
      <c r="D177" s="11" t="s">
        <v>81</v>
      </c>
      <c r="E177" s="11" t="s">
        <v>53</v>
      </c>
      <c r="F177" s="12">
        <v>0</v>
      </c>
      <c r="G177" s="12">
        <v>41842200</v>
      </c>
      <c r="H177" s="12">
        <v>41842200</v>
      </c>
      <c r="I177" s="12">
        <v>41842200</v>
      </c>
      <c r="J177" s="15">
        <f t="shared" si="20"/>
        <v>100</v>
      </c>
      <c r="K177" s="26"/>
      <c r="L177" s="27"/>
      <c r="M177" s="27"/>
      <c r="N177" s="27"/>
      <c r="O177" s="27"/>
      <c r="P177" s="27"/>
      <c r="Q177" s="15"/>
      <c r="R177" s="2"/>
    </row>
    <row r="178" spans="1:18" ht="31.5">
      <c r="A178" s="17" t="s">
        <v>82</v>
      </c>
      <c r="B178" s="17" t="s">
        <v>43</v>
      </c>
      <c r="C178" s="17"/>
      <c r="D178" s="17"/>
      <c r="E178" s="17"/>
      <c r="F178" s="18">
        <f>F179+F181+F185+F188</f>
        <v>1614254237.0800002</v>
      </c>
      <c r="G178" s="18">
        <f>G179+G181+G185+G188</f>
        <v>2554050970</v>
      </c>
      <c r="H178" s="18">
        <v>2554050970</v>
      </c>
      <c r="I178" s="18">
        <v>1365559339.61</v>
      </c>
      <c r="J178" s="19">
        <f t="shared" si="20"/>
        <v>53.46640907522687</v>
      </c>
      <c r="K178" s="3"/>
      <c r="L178" s="2"/>
      <c r="M178" s="2"/>
      <c r="N178" s="2"/>
      <c r="O178" s="2"/>
      <c r="P178" s="2"/>
      <c r="Q178" s="19">
        <f t="shared" si="16"/>
        <v>84.59382098820687</v>
      </c>
      <c r="R178" s="2"/>
    </row>
    <row r="179" spans="1:18" ht="47.25" outlineLevel="2">
      <c r="A179" s="17" t="s">
        <v>215</v>
      </c>
      <c r="B179" s="17" t="s">
        <v>43</v>
      </c>
      <c r="C179" s="17" t="s">
        <v>7</v>
      </c>
      <c r="D179" s="17" t="s">
        <v>16</v>
      </c>
      <c r="E179" s="17"/>
      <c r="F179" s="18">
        <f>F180</f>
        <v>392653393.22</v>
      </c>
      <c r="G179" s="18">
        <f>G180</f>
        <v>718894194</v>
      </c>
      <c r="H179" s="18">
        <v>718894194</v>
      </c>
      <c r="I179" s="18">
        <v>346855139.32</v>
      </c>
      <c r="J179" s="19">
        <f t="shared" si="20"/>
        <v>48.24842684986269</v>
      </c>
      <c r="K179" s="3"/>
      <c r="L179" s="2"/>
      <c r="M179" s="2"/>
      <c r="N179" s="2"/>
      <c r="O179" s="2"/>
      <c r="P179" s="2"/>
      <c r="Q179" s="19">
        <f t="shared" si="16"/>
        <v>88.33621339053609</v>
      </c>
      <c r="R179" s="2"/>
    </row>
    <row r="180" spans="1:18" ht="15.75" customHeight="1" outlineLevel="3">
      <c r="A180" s="11" t="s">
        <v>216</v>
      </c>
      <c r="B180" s="11" t="s">
        <v>43</v>
      </c>
      <c r="C180" s="11" t="s">
        <v>7</v>
      </c>
      <c r="D180" s="11" t="s">
        <v>16</v>
      </c>
      <c r="E180" s="11" t="s">
        <v>83</v>
      </c>
      <c r="F180" s="12">
        <v>392653393.22</v>
      </c>
      <c r="G180" s="12">
        <v>718894194</v>
      </c>
      <c r="H180" s="12">
        <v>718894194</v>
      </c>
      <c r="I180" s="12">
        <v>346855139.32</v>
      </c>
      <c r="J180" s="15">
        <f t="shared" si="20"/>
        <v>48.24842684986269</v>
      </c>
      <c r="K180" s="26"/>
      <c r="L180" s="27"/>
      <c r="M180" s="27"/>
      <c r="N180" s="27"/>
      <c r="O180" s="27"/>
      <c r="P180" s="27"/>
      <c r="Q180" s="15">
        <f t="shared" si="16"/>
        <v>88.33621339053609</v>
      </c>
      <c r="R180" s="2"/>
    </row>
    <row r="181" spans="1:18" ht="31.5" outlineLevel="1">
      <c r="A181" s="17" t="s">
        <v>217</v>
      </c>
      <c r="B181" s="17" t="s">
        <v>43</v>
      </c>
      <c r="C181" s="17" t="s">
        <v>25</v>
      </c>
      <c r="D181" s="17"/>
      <c r="E181" s="17"/>
      <c r="F181" s="18">
        <f>F182</f>
        <v>14140628.37</v>
      </c>
      <c r="G181" s="18">
        <f>G182</f>
        <v>30366059</v>
      </c>
      <c r="H181" s="18">
        <v>30366059</v>
      </c>
      <c r="I181" s="18">
        <v>17869873.13</v>
      </c>
      <c r="J181" s="19">
        <f aca="true" t="shared" si="21" ref="J181:J193">I181/H181*100</f>
        <v>58.84818023306877</v>
      </c>
      <c r="K181" s="3"/>
      <c r="L181" s="2"/>
      <c r="M181" s="2"/>
      <c r="N181" s="2"/>
      <c r="O181" s="2"/>
      <c r="P181" s="2"/>
      <c r="Q181" s="19">
        <f t="shared" si="16"/>
        <v>126.3725533436107</v>
      </c>
      <c r="R181" s="2"/>
    </row>
    <row r="182" spans="1:18" ht="47.25" outlineLevel="2">
      <c r="A182" s="17" t="s">
        <v>218</v>
      </c>
      <c r="B182" s="17" t="s">
        <v>43</v>
      </c>
      <c r="C182" s="17" t="s">
        <v>25</v>
      </c>
      <c r="D182" s="17" t="s">
        <v>17</v>
      </c>
      <c r="E182" s="17"/>
      <c r="F182" s="18">
        <f>F183+F184</f>
        <v>14140628.37</v>
      </c>
      <c r="G182" s="18">
        <f>G183+G184</f>
        <v>30366059</v>
      </c>
      <c r="H182" s="18">
        <v>30366059</v>
      </c>
      <c r="I182" s="18">
        <v>17869873.13</v>
      </c>
      <c r="J182" s="19">
        <f t="shared" si="21"/>
        <v>58.84818023306877</v>
      </c>
      <c r="K182" s="3"/>
      <c r="L182" s="2"/>
      <c r="M182" s="2"/>
      <c r="N182" s="2"/>
      <c r="O182" s="2"/>
      <c r="P182" s="2"/>
      <c r="Q182" s="19">
        <f t="shared" si="16"/>
        <v>126.3725533436107</v>
      </c>
      <c r="R182" s="2"/>
    </row>
    <row r="183" spans="1:18" ht="15.75" customHeight="1" outlineLevel="3">
      <c r="A183" s="11" t="s">
        <v>216</v>
      </c>
      <c r="B183" s="11" t="s">
        <v>43</v>
      </c>
      <c r="C183" s="11" t="s">
        <v>25</v>
      </c>
      <c r="D183" s="11" t="s">
        <v>17</v>
      </c>
      <c r="E183" s="11" t="s">
        <v>83</v>
      </c>
      <c r="F183" s="12">
        <v>14140628.37</v>
      </c>
      <c r="G183" s="12">
        <v>29966059</v>
      </c>
      <c r="H183" s="12">
        <v>29966059</v>
      </c>
      <c r="I183" s="12">
        <v>17750873.13</v>
      </c>
      <c r="J183" s="15">
        <f t="shared" si="21"/>
        <v>59.23659540949312</v>
      </c>
      <c r="K183" s="26"/>
      <c r="L183" s="27"/>
      <c r="M183" s="27"/>
      <c r="N183" s="27"/>
      <c r="O183" s="27"/>
      <c r="P183" s="27"/>
      <c r="Q183" s="15">
        <f t="shared" si="16"/>
        <v>125.53100658284255</v>
      </c>
      <c r="R183" s="2"/>
    </row>
    <row r="184" spans="1:18" ht="31.5" outlineLevel="3">
      <c r="A184" s="11" t="s">
        <v>258</v>
      </c>
      <c r="B184" s="11" t="s">
        <v>43</v>
      </c>
      <c r="C184" s="11" t="s">
        <v>25</v>
      </c>
      <c r="D184" s="11" t="s">
        <v>17</v>
      </c>
      <c r="E184" s="11" t="s">
        <v>84</v>
      </c>
      <c r="F184" s="12">
        <v>0</v>
      </c>
      <c r="G184" s="12">
        <v>400000</v>
      </c>
      <c r="H184" s="12">
        <v>400000</v>
      </c>
      <c r="I184" s="12">
        <v>119000</v>
      </c>
      <c r="J184" s="15">
        <f t="shared" si="21"/>
        <v>29.75</v>
      </c>
      <c r="K184" s="26"/>
      <c r="L184" s="27"/>
      <c r="M184" s="27"/>
      <c r="N184" s="27"/>
      <c r="O184" s="27"/>
      <c r="P184" s="27"/>
      <c r="Q184" s="15"/>
      <c r="R184" s="2"/>
    </row>
    <row r="185" spans="1:18" ht="31.5" outlineLevel="1">
      <c r="A185" s="17" t="s">
        <v>219</v>
      </c>
      <c r="B185" s="17" t="s">
        <v>43</v>
      </c>
      <c r="C185" s="17" t="s">
        <v>55</v>
      </c>
      <c r="D185" s="17"/>
      <c r="E185" s="17"/>
      <c r="F185" s="18">
        <f>F186</f>
        <v>1202906945</v>
      </c>
      <c r="G185" s="18">
        <f>G186</f>
        <v>1794400000</v>
      </c>
      <c r="H185" s="18">
        <v>1794400000</v>
      </c>
      <c r="I185" s="18">
        <v>993596799</v>
      </c>
      <c r="J185" s="19">
        <f t="shared" si="21"/>
        <v>55.372090893892114</v>
      </c>
      <c r="K185" s="3"/>
      <c r="L185" s="2"/>
      <c r="M185" s="2"/>
      <c r="N185" s="2"/>
      <c r="O185" s="2"/>
      <c r="P185" s="2"/>
      <c r="Q185" s="19">
        <f t="shared" si="16"/>
        <v>82.59963940934766</v>
      </c>
      <c r="R185" s="2"/>
    </row>
    <row r="186" spans="1:18" ht="31.5" customHeight="1" outlineLevel="2">
      <c r="A186" s="17" t="s">
        <v>220</v>
      </c>
      <c r="B186" s="17" t="s">
        <v>43</v>
      </c>
      <c r="C186" s="17" t="s">
        <v>55</v>
      </c>
      <c r="D186" s="17" t="s">
        <v>39</v>
      </c>
      <c r="E186" s="17"/>
      <c r="F186" s="18">
        <f>F187</f>
        <v>1202906945</v>
      </c>
      <c r="G186" s="18">
        <f>G187</f>
        <v>1794400000</v>
      </c>
      <c r="H186" s="18">
        <v>1794400000</v>
      </c>
      <c r="I186" s="18">
        <v>993596799</v>
      </c>
      <c r="J186" s="19">
        <f t="shared" si="21"/>
        <v>55.372090893892114</v>
      </c>
      <c r="K186" s="3"/>
      <c r="L186" s="2"/>
      <c r="M186" s="2"/>
      <c r="N186" s="2"/>
      <c r="O186" s="2"/>
      <c r="P186" s="2"/>
      <c r="Q186" s="19">
        <f t="shared" si="16"/>
        <v>82.59963940934766</v>
      </c>
      <c r="R186" s="2"/>
    </row>
    <row r="187" spans="1:18" ht="15.75" customHeight="1" outlineLevel="3">
      <c r="A187" s="11" t="s">
        <v>216</v>
      </c>
      <c r="B187" s="11" t="s">
        <v>43</v>
      </c>
      <c r="C187" s="11" t="s">
        <v>55</v>
      </c>
      <c r="D187" s="11" t="s">
        <v>39</v>
      </c>
      <c r="E187" s="11" t="s">
        <v>83</v>
      </c>
      <c r="F187" s="12">
        <v>1202906945</v>
      </c>
      <c r="G187" s="12">
        <v>1794400000</v>
      </c>
      <c r="H187" s="12">
        <v>1794400000</v>
      </c>
      <c r="I187" s="12">
        <v>993596799</v>
      </c>
      <c r="J187" s="15">
        <f t="shared" si="21"/>
        <v>55.372090893892114</v>
      </c>
      <c r="K187" s="26"/>
      <c r="L187" s="27"/>
      <c r="M187" s="27"/>
      <c r="N187" s="27"/>
      <c r="O187" s="27"/>
      <c r="P187" s="27"/>
      <c r="Q187" s="15">
        <f t="shared" si="16"/>
        <v>82.59963940934766</v>
      </c>
      <c r="R187" s="2"/>
    </row>
    <row r="188" spans="1:18" ht="33" customHeight="1" outlineLevel="1">
      <c r="A188" s="17" t="s">
        <v>221</v>
      </c>
      <c r="B188" s="17" t="s">
        <v>43</v>
      </c>
      <c r="C188" s="17" t="s">
        <v>57</v>
      </c>
      <c r="D188" s="17"/>
      <c r="E188" s="17"/>
      <c r="F188" s="18">
        <f>F189</f>
        <v>4553270.49</v>
      </c>
      <c r="G188" s="18">
        <f>G189</f>
        <v>10390717</v>
      </c>
      <c r="H188" s="18">
        <v>10390717</v>
      </c>
      <c r="I188" s="18">
        <v>7237528.16</v>
      </c>
      <c r="J188" s="19">
        <f t="shared" si="21"/>
        <v>69.65378962779951</v>
      </c>
      <c r="K188" s="3"/>
      <c r="L188" s="2"/>
      <c r="M188" s="2"/>
      <c r="N188" s="2"/>
      <c r="O188" s="2"/>
      <c r="P188" s="2"/>
      <c r="Q188" s="19">
        <f t="shared" si="16"/>
        <v>158.9522998006648</v>
      </c>
      <c r="R188" s="2"/>
    </row>
    <row r="189" spans="1:18" ht="110.25" outlineLevel="2">
      <c r="A189" s="17" t="s">
        <v>222</v>
      </c>
      <c r="B189" s="17" t="s">
        <v>43</v>
      </c>
      <c r="C189" s="17" t="s">
        <v>57</v>
      </c>
      <c r="D189" s="17" t="s">
        <v>38</v>
      </c>
      <c r="E189" s="17"/>
      <c r="F189" s="18">
        <f>F190</f>
        <v>4553270.49</v>
      </c>
      <c r="G189" s="18">
        <f>G190</f>
        <v>10390717</v>
      </c>
      <c r="H189" s="18">
        <v>10390717</v>
      </c>
      <c r="I189" s="18">
        <v>7237528.16</v>
      </c>
      <c r="J189" s="19">
        <f t="shared" si="21"/>
        <v>69.65378962779951</v>
      </c>
      <c r="K189" s="3"/>
      <c r="L189" s="2"/>
      <c r="M189" s="2"/>
      <c r="N189" s="2"/>
      <c r="O189" s="2"/>
      <c r="P189" s="2"/>
      <c r="Q189" s="19">
        <f t="shared" si="16"/>
        <v>158.9522998006648</v>
      </c>
      <c r="R189" s="2"/>
    </row>
    <row r="190" spans="1:18" ht="15.75" outlineLevel="3">
      <c r="A190" s="11" t="s">
        <v>223</v>
      </c>
      <c r="B190" s="11" t="s">
        <v>43</v>
      </c>
      <c r="C190" s="11" t="s">
        <v>57</v>
      </c>
      <c r="D190" s="11" t="s">
        <v>38</v>
      </c>
      <c r="E190" s="11" t="s">
        <v>85</v>
      </c>
      <c r="F190" s="12">
        <v>4553270.49</v>
      </c>
      <c r="G190" s="12">
        <v>10390717</v>
      </c>
      <c r="H190" s="12">
        <v>10390717</v>
      </c>
      <c r="I190" s="12">
        <v>7237528.16</v>
      </c>
      <c r="J190" s="15">
        <f t="shared" si="21"/>
        <v>69.65378962779951</v>
      </c>
      <c r="K190" s="26"/>
      <c r="L190" s="27"/>
      <c r="M190" s="27"/>
      <c r="N190" s="27"/>
      <c r="O190" s="27"/>
      <c r="P190" s="27"/>
      <c r="Q190" s="15">
        <f t="shared" si="16"/>
        <v>158.9522998006648</v>
      </c>
      <c r="R190" s="2"/>
    </row>
    <row r="191" spans="1:18" ht="48.75" customHeight="1">
      <c r="A191" s="17" t="s">
        <v>86</v>
      </c>
      <c r="B191" s="17" t="s">
        <v>87</v>
      </c>
      <c r="C191" s="17"/>
      <c r="D191" s="17"/>
      <c r="E191" s="17"/>
      <c r="F191" s="18">
        <f>F192+F194+F197+F200+F203+F206</f>
        <v>1132478248.25</v>
      </c>
      <c r="G191" s="18">
        <f>G192+G194+G197+G200+G203+G206</f>
        <v>3359907496.21</v>
      </c>
      <c r="H191" s="18">
        <v>3359869535.78</v>
      </c>
      <c r="I191" s="18">
        <v>1843219562.17</v>
      </c>
      <c r="J191" s="19">
        <f t="shared" si="21"/>
        <v>54.85985519798147</v>
      </c>
      <c r="K191" s="3"/>
      <c r="L191" s="2"/>
      <c r="M191" s="2"/>
      <c r="N191" s="2"/>
      <c r="O191" s="2"/>
      <c r="P191" s="2"/>
      <c r="Q191" s="19">
        <f t="shared" si="16"/>
        <v>162.7598203337059</v>
      </c>
      <c r="R191" s="2"/>
    </row>
    <row r="192" spans="1:18" ht="63" outlineLevel="2">
      <c r="A192" s="17" t="s">
        <v>224</v>
      </c>
      <c r="B192" s="17" t="s">
        <v>87</v>
      </c>
      <c r="C192" s="17" t="s">
        <v>7</v>
      </c>
      <c r="D192" s="17" t="s">
        <v>16</v>
      </c>
      <c r="E192" s="17"/>
      <c r="F192" s="18">
        <f>F193</f>
        <v>29536627.03</v>
      </c>
      <c r="G192" s="18">
        <f>G193</f>
        <v>67634505</v>
      </c>
      <c r="H192" s="18">
        <v>67596544.57</v>
      </c>
      <c r="I192" s="18">
        <v>34253867.66</v>
      </c>
      <c r="J192" s="19">
        <f t="shared" si="21"/>
        <v>50.673992106990326</v>
      </c>
      <c r="K192" s="3"/>
      <c r="L192" s="2"/>
      <c r="M192" s="2"/>
      <c r="N192" s="2"/>
      <c r="O192" s="2"/>
      <c r="P192" s="2"/>
      <c r="Q192" s="19">
        <f t="shared" si="16"/>
        <v>115.97081692912583</v>
      </c>
      <c r="R192" s="2"/>
    </row>
    <row r="193" spans="1:18" ht="17.25" customHeight="1" outlineLevel="3">
      <c r="A193" s="11" t="s">
        <v>132</v>
      </c>
      <c r="B193" s="11" t="s">
        <v>87</v>
      </c>
      <c r="C193" s="11" t="s">
        <v>7</v>
      </c>
      <c r="D193" s="11" t="s">
        <v>16</v>
      </c>
      <c r="E193" s="11" t="s">
        <v>21</v>
      </c>
      <c r="F193" s="12">
        <v>29536627.03</v>
      </c>
      <c r="G193" s="12">
        <v>67634505</v>
      </c>
      <c r="H193" s="12">
        <v>67596544.57</v>
      </c>
      <c r="I193" s="12">
        <v>34253867.66</v>
      </c>
      <c r="J193" s="15">
        <f t="shared" si="21"/>
        <v>50.673992106990326</v>
      </c>
      <c r="K193" s="26"/>
      <c r="L193" s="27"/>
      <c r="M193" s="27"/>
      <c r="N193" s="27"/>
      <c r="O193" s="27"/>
      <c r="P193" s="27"/>
      <c r="Q193" s="15">
        <f t="shared" si="16"/>
        <v>115.97081692912583</v>
      </c>
      <c r="R193" s="2"/>
    </row>
    <row r="194" spans="1:18" ht="63" outlineLevel="1">
      <c r="A194" s="17" t="s">
        <v>225</v>
      </c>
      <c r="B194" s="17" t="s">
        <v>87</v>
      </c>
      <c r="C194" s="17" t="s">
        <v>25</v>
      </c>
      <c r="D194" s="17"/>
      <c r="E194" s="17"/>
      <c r="F194" s="18">
        <f>F195</f>
        <v>40748134.02</v>
      </c>
      <c r="G194" s="18">
        <f>G195</f>
        <v>182290387</v>
      </c>
      <c r="H194" s="18">
        <v>182290387</v>
      </c>
      <c r="I194" s="18">
        <v>166053987</v>
      </c>
      <c r="J194" s="19">
        <f aca="true" t="shared" si="22" ref="J194:J202">I194/H194*100</f>
        <v>91.09311233180935</v>
      </c>
      <c r="K194" s="3"/>
      <c r="L194" s="2"/>
      <c r="M194" s="2"/>
      <c r="N194" s="2"/>
      <c r="O194" s="2"/>
      <c r="P194" s="2"/>
      <c r="Q194" s="19">
        <f t="shared" si="16"/>
        <v>407.5131070259496</v>
      </c>
      <c r="R194" s="2"/>
    </row>
    <row r="195" spans="1:18" ht="78.75" outlineLevel="2">
      <c r="A195" s="17" t="s">
        <v>226</v>
      </c>
      <c r="B195" s="17" t="s">
        <v>87</v>
      </c>
      <c r="C195" s="17" t="s">
        <v>25</v>
      </c>
      <c r="D195" s="17" t="s">
        <v>39</v>
      </c>
      <c r="E195" s="17"/>
      <c r="F195" s="18">
        <f>F196</f>
        <v>40748134.02</v>
      </c>
      <c r="G195" s="18">
        <f>G196</f>
        <v>182290387</v>
      </c>
      <c r="H195" s="18">
        <v>182290387</v>
      </c>
      <c r="I195" s="18">
        <v>166053987</v>
      </c>
      <c r="J195" s="19">
        <f t="shared" si="22"/>
        <v>91.09311233180935</v>
      </c>
      <c r="K195" s="3"/>
      <c r="L195" s="2"/>
      <c r="M195" s="2"/>
      <c r="N195" s="2"/>
      <c r="O195" s="2"/>
      <c r="P195" s="2"/>
      <c r="Q195" s="19">
        <f t="shared" si="16"/>
        <v>407.5131070259496</v>
      </c>
      <c r="R195" s="2"/>
    </row>
    <row r="196" spans="1:18" ht="18.75" customHeight="1" outlineLevel="3">
      <c r="A196" s="11" t="s">
        <v>132</v>
      </c>
      <c r="B196" s="11" t="s">
        <v>87</v>
      </c>
      <c r="C196" s="11" t="s">
        <v>25</v>
      </c>
      <c r="D196" s="11" t="s">
        <v>39</v>
      </c>
      <c r="E196" s="11" t="s">
        <v>21</v>
      </c>
      <c r="F196" s="12">
        <v>40748134.02</v>
      </c>
      <c r="G196" s="12">
        <v>182290387</v>
      </c>
      <c r="H196" s="12">
        <v>182290387</v>
      </c>
      <c r="I196" s="12">
        <v>166053987</v>
      </c>
      <c r="J196" s="15">
        <f t="shared" si="22"/>
        <v>91.09311233180935</v>
      </c>
      <c r="K196" s="26"/>
      <c r="L196" s="27"/>
      <c r="M196" s="27"/>
      <c r="N196" s="27"/>
      <c r="O196" s="27"/>
      <c r="P196" s="27"/>
      <c r="Q196" s="15">
        <f t="shared" si="16"/>
        <v>407.5131070259496</v>
      </c>
      <c r="R196" s="2"/>
    </row>
    <row r="197" spans="1:18" ht="33" customHeight="1" outlineLevel="1">
      <c r="A197" s="17" t="s">
        <v>227</v>
      </c>
      <c r="B197" s="17" t="s">
        <v>87</v>
      </c>
      <c r="C197" s="17" t="s">
        <v>55</v>
      </c>
      <c r="D197" s="17"/>
      <c r="E197" s="17"/>
      <c r="F197" s="18">
        <f>F198</f>
        <v>31019247.15</v>
      </c>
      <c r="G197" s="18">
        <f>G198</f>
        <v>13948691</v>
      </c>
      <c r="H197" s="18">
        <v>13948691</v>
      </c>
      <c r="I197" s="18">
        <v>6196376.14</v>
      </c>
      <c r="J197" s="19">
        <f t="shared" si="22"/>
        <v>44.42263535696647</v>
      </c>
      <c r="K197" s="3"/>
      <c r="L197" s="2"/>
      <c r="M197" s="2"/>
      <c r="N197" s="2"/>
      <c r="O197" s="2"/>
      <c r="P197" s="2"/>
      <c r="Q197" s="19">
        <f t="shared" si="16"/>
        <v>19.975907571309317</v>
      </c>
      <c r="R197" s="2"/>
    </row>
    <row r="198" spans="1:18" ht="47.25" outlineLevel="2">
      <c r="A198" s="17" t="s">
        <v>228</v>
      </c>
      <c r="B198" s="17" t="s">
        <v>87</v>
      </c>
      <c r="C198" s="17" t="s">
        <v>55</v>
      </c>
      <c r="D198" s="17" t="s">
        <v>38</v>
      </c>
      <c r="E198" s="17"/>
      <c r="F198" s="18">
        <f>F199</f>
        <v>31019247.15</v>
      </c>
      <c r="G198" s="18">
        <f>G199</f>
        <v>13948691</v>
      </c>
      <c r="H198" s="18">
        <v>13948691</v>
      </c>
      <c r="I198" s="18">
        <v>6196376.14</v>
      </c>
      <c r="J198" s="19">
        <f t="shared" si="22"/>
        <v>44.42263535696647</v>
      </c>
      <c r="K198" s="3"/>
      <c r="L198" s="2"/>
      <c r="M198" s="2"/>
      <c r="N198" s="2"/>
      <c r="O198" s="2"/>
      <c r="P198" s="2"/>
      <c r="Q198" s="19">
        <f t="shared" si="16"/>
        <v>19.975907571309317</v>
      </c>
      <c r="R198" s="2"/>
    </row>
    <row r="199" spans="1:18" ht="18.75" customHeight="1" outlineLevel="3">
      <c r="A199" s="11" t="s">
        <v>132</v>
      </c>
      <c r="B199" s="11" t="s">
        <v>87</v>
      </c>
      <c r="C199" s="11" t="s">
        <v>55</v>
      </c>
      <c r="D199" s="11" t="s">
        <v>38</v>
      </c>
      <c r="E199" s="11" t="s">
        <v>21</v>
      </c>
      <c r="F199" s="12">
        <v>31019247.15</v>
      </c>
      <c r="G199" s="12">
        <v>13948691</v>
      </c>
      <c r="H199" s="12">
        <v>13948691</v>
      </c>
      <c r="I199" s="12">
        <v>6196376.14</v>
      </c>
      <c r="J199" s="15">
        <f t="shared" si="22"/>
        <v>44.42263535696647</v>
      </c>
      <c r="K199" s="26"/>
      <c r="L199" s="27"/>
      <c r="M199" s="27"/>
      <c r="N199" s="27"/>
      <c r="O199" s="27"/>
      <c r="P199" s="27"/>
      <c r="Q199" s="15">
        <f aca="true" t="shared" si="23" ref="Q199:Q262">I199/F199*100</f>
        <v>19.975907571309317</v>
      </c>
      <c r="R199" s="2"/>
    </row>
    <row r="200" spans="1:18" ht="31.5" outlineLevel="1">
      <c r="A200" s="17" t="s">
        <v>229</v>
      </c>
      <c r="B200" s="17" t="s">
        <v>87</v>
      </c>
      <c r="C200" s="17" t="s">
        <v>57</v>
      </c>
      <c r="D200" s="17"/>
      <c r="E200" s="17"/>
      <c r="F200" s="18">
        <f>F201</f>
        <v>995565485.23</v>
      </c>
      <c r="G200" s="18">
        <f>G201</f>
        <v>3058614876.21</v>
      </c>
      <c r="H200" s="18">
        <v>3058614876.21</v>
      </c>
      <c r="I200" s="18">
        <v>1607473350.97</v>
      </c>
      <c r="J200" s="19">
        <f t="shared" si="22"/>
        <v>52.55559840086364</v>
      </c>
      <c r="K200" s="3"/>
      <c r="L200" s="2"/>
      <c r="M200" s="2"/>
      <c r="N200" s="2"/>
      <c r="O200" s="2"/>
      <c r="P200" s="2"/>
      <c r="Q200" s="19">
        <f t="shared" si="23"/>
        <v>161.4633466927225</v>
      </c>
      <c r="R200" s="2"/>
    </row>
    <row r="201" spans="1:18" ht="47.25" outlineLevel="2">
      <c r="A201" s="17" t="s">
        <v>230</v>
      </c>
      <c r="B201" s="17" t="s">
        <v>87</v>
      </c>
      <c r="C201" s="17" t="s">
        <v>57</v>
      </c>
      <c r="D201" s="17" t="s">
        <v>9</v>
      </c>
      <c r="E201" s="17"/>
      <c r="F201" s="18">
        <f>F202</f>
        <v>995565485.23</v>
      </c>
      <c r="G201" s="18">
        <f>G202</f>
        <v>3058614876.21</v>
      </c>
      <c r="H201" s="18">
        <v>3058614876.21</v>
      </c>
      <c r="I201" s="18">
        <v>1607473350.97</v>
      </c>
      <c r="J201" s="19">
        <f t="shared" si="22"/>
        <v>52.55559840086364</v>
      </c>
      <c r="K201" s="3"/>
      <c r="L201" s="2"/>
      <c r="M201" s="2"/>
      <c r="N201" s="2"/>
      <c r="O201" s="2"/>
      <c r="P201" s="2"/>
      <c r="Q201" s="19">
        <f t="shared" si="23"/>
        <v>161.4633466927225</v>
      </c>
      <c r="R201" s="2"/>
    </row>
    <row r="202" spans="1:18" ht="16.5" customHeight="1" outlineLevel="3">
      <c r="A202" s="11" t="s">
        <v>132</v>
      </c>
      <c r="B202" s="11" t="s">
        <v>87</v>
      </c>
      <c r="C202" s="11" t="s">
        <v>57</v>
      </c>
      <c r="D202" s="11" t="s">
        <v>9</v>
      </c>
      <c r="E202" s="11" t="s">
        <v>21</v>
      </c>
      <c r="F202" s="12">
        <v>995565485.23</v>
      </c>
      <c r="G202" s="12">
        <v>3058614876.21</v>
      </c>
      <c r="H202" s="12">
        <v>3058614876.21</v>
      </c>
      <c r="I202" s="12">
        <v>1607473350.97</v>
      </c>
      <c r="J202" s="15">
        <f t="shared" si="22"/>
        <v>52.55559840086364</v>
      </c>
      <c r="K202" s="26"/>
      <c r="L202" s="27"/>
      <c r="M202" s="27"/>
      <c r="N202" s="27"/>
      <c r="O202" s="27"/>
      <c r="P202" s="27"/>
      <c r="Q202" s="15">
        <f t="shared" si="23"/>
        <v>161.4633466927225</v>
      </c>
      <c r="R202" s="2"/>
    </row>
    <row r="203" spans="1:18" ht="31.5" outlineLevel="1">
      <c r="A203" s="17" t="s">
        <v>231</v>
      </c>
      <c r="B203" s="17" t="s">
        <v>87</v>
      </c>
      <c r="C203" s="17" t="s">
        <v>59</v>
      </c>
      <c r="D203" s="17"/>
      <c r="E203" s="17"/>
      <c r="F203" s="18">
        <f>F204</f>
        <v>3946316.79</v>
      </c>
      <c r="G203" s="18">
        <f>G204</f>
        <v>8919037</v>
      </c>
      <c r="H203" s="18">
        <v>8919037</v>
      </c>
      <c r="I203" s="18">
        <v>4827039.2</v>
      </c>
      <c r="J203" s="19">
        <f>I203/H203*100</f>
        <v>54.120632081692236</v>
      </c>
      <c r="K203" s="3"/>
      <c r="L203" s="2"/>
      <c r="M203" s="2"/>
      <c r="N203" s="2"/>
      <c r="O203" s="2"/>
      <c r="P203" s="2"/>
      <c r="Q203" s="19">
        <f t="shared" si="23"/>
        <v>122.31758008459326</v>
      </c>
      <c r="R203" s="2"/>
    </row>
    <row r="204" spans="1:18" ht="63" outlineLevel="2">
      <c r="A204" s="17" t="s">
        <v>232</v>
      </c>
      <c r="B204" s="17" t="s">
        <v>87</v>
      </c>
      <c r="C204" s="17" t="s">
        <v>59</v>
      </c>
      <c r="D204" s="17" t="s">
        <v>17</v>
      </c>
      <c r="E204" s="17"/>
      <c r="F204" s="18">
        <f>F205</f>
        <v>3946316.79</v>
      </c>
      <c r="G204" s="18">
        <f>G205</f>
        <v>8919037</v>
      </c>
      <c r="H204" s="18">
        <v>8919037</v>
      </c>
      <c r="I204" s="18">
        <v>4827039.2</v>
      </c>
      <c r="J204" s="19">
        <f>I204/H204*100</f>
        <v>54.120632081692236</v>
      </c>
      <c r="K204" s="3"/>
      <c r="L204" s="2"/>
      <c r="M204" s="2"/>
      <c r="N204" s="2"/>
      <c r="O204" s="2"/>
      <c r="P204" s="2"/>
      <c r="Q204" s="19">
        <f t="shared" si="23"/>
        <v>122.31758008459326</v>
      </c>
      <c r="R204" s="2"/>
    </row>
    <row r="205" spans="1:18" ht="15.75" customHeight="1" outlineLevel="3">
      <c r="A205" s="11" t="s">
        <v>233</v>
      </c>
      <c r="B205" s="11" t="s">
        <v>87</v>
      </c>
      <c r="C205" s="11" t="s">
        <v>59</v>
      </c>
      <c r="D205" s="11" t="s">
        <v>17</v>
      </c>
      <c r="E205" s="11" t="s">
        <v>88</v>
      </c>
      <c r="F205" s="12">
        <v>3946316.79</v>
      </c>
      <c r="G205" s="12">
        <v>8919037</v>
      </c>
      <c r="H205" s="12">
        <v>8919037</v>
      </c>
      <c r="I205" s="12">
        <v>4827039.2</v>
      </c>
      <c r="J205" s="15">
        <f>I205/H205*100</f>
        <v>54.120632081692236</v>
      </c>
      <c r="K205" s="26"/>
      <c r="L205" s="27"/>
      <c r="M205" s="27"/>
      <c r="N205" s="27"/>
      <c r="O205" s="27"/>
      <c r="P205" s="27"/>
      <c r="Q205" s="15">
        <f t="shared" si="23"/>
        <v>122.31758008459326</v>
      </c>
      <c r="R205" s="2"/>
    </row>
    <row r="206" spans="1:18" ht="31.5" outlineLevel="1">
      <c r="A206" s="17" t="s">
        <v>234</v>
      </c>
      <c r="B206" s="17" t="s">
        <v>87</v>
      </c>
      <c r="C206" s="17" t="s">
        <v>65</v>
      </c>
      <c r="D206" s="17"/>
      <c r="E206" s="17"/>
      <c r="F206" s="18">
        <f>F207</f>
        <v>31662438.03</v>
      </c>
      <c r="G206" s="18">
        <f>G207</f>
        <v>28500000</v>
      </c>
      <c r="H206" s="18">
        <v>28500000</v>
      </c>
      <c r="I206" s="18">
        <v>24414941.2</v>
      </c>
      <c r="J206" s="19">
        <f aca="true" t="shared" si="24" ref="J206:J216">I206/H206*100</f>
        <v>85.66646035087719</v>
      </c>
      <c r="K206" s="3"/>
      <c r="L206" s="2"/>
      <c r="M206" s="2"/>
      <c r="N206" s="2"/>
      <c r="O206" s="2"/>
      <c r="P206" s="2"/>
      <c r="Q206" s="19">
        <f t="shared" si="23"/>
        <v>77.11011128349297</v>
      </c>
      <c r="R206" s="2"/>
    </row>
    <row r="207" spans="1:18" ht="31.5" outlineLevel="2">
      <c r="A207" s="17" t="s">
        <v>235</v>
      </c>
      <c r="B207" s="17" t="s">
        <v>87</v>
      </c>
      <c r="C207" s="17" t="s">
        <v>65</v>
      </c>
      <c r="D207" s="17" t="s">
        <v>41</v>
      </c>
      <c r="E207" s="17"/>
      <c r="F207" s="18">
        <f>F208</f>
        <v>31662438.03</v>
      </c>
      <c r="G207" s="18">
        <f>G208</f>
        <v>28500000</v>
      </c>
      <c r="H207" s="18">
        <v>28500000</v>
      </c>
      <c r="I207" s="18">
        <v>24414941.2</v>
      </c>
      <c r="J207" s="19">
        <f t="shared" si="24"/>
        <v>85.66646035087719</v>
      </c>
      <c r="K207" s="3"/>
      <c r="L207" s="2"/>
      <c r="M207" s="2"/>
      <c r="N207" s="2"/>
      <c r="O207" s="2"/>
      <c r="P207" s="2"/>
      <c r="Q207" s="19">
        <f t="shared" si="23"/>
        <v>77.11011128349297</v>
      </c>
      <c r="R207" s="2"/>
    </row>
    <row r="208" spans="1:18" ht="16.5" customHeight="1" outlineLevel="3">
      <c r="A208" s="11" t="s">
        <v>132</v>
      </c>
      <c r="B208" s="11" t="s">
        <v>87</v>
      </c>
      <c r="C208" s="11" t="s">
        <v>65</v>
      </c>
      <c r="D208" s="11" t="s">
        <v>41</v>
      </c>
      <c r="E208" s="11" t="s">
        <v>21</v>
      </c>
      <c r="F208" s="12">
        <v>31662438.03</v>
      </c>
      <c r="G208" s="12">
        <v>28500000</v>
      </c>
      <c r="H208" s="12">
        <v>28500000</v>
      </c>
      <c r="I208" s="12">
        <v>24414941.2</v>
      </c>
      <c r="J208" s="15">
        <f t="shared" si="24"/>
        <v>85.66646035087719</v>
      </c>
      <c r="K208" s="26"/>
      <c r="L208" s="27"/>
      <c r="M208" s="27"/>
      <c r="N208" s="27"/>
      <c r="O208" s="27"/>
      <c r="P208" s="27"/>
      <c r="Q208" s="15">
        <f t="shared" si="23"/>
        <v>77.11011128349297</v>
      </c>
      <c r="R208" s="2"/>
    </row>
    <row r="209" spans="1:18" ht="63">
      <c r="A209" s="24" t="s">
        <v>119</v>
      </c>
      <c r="B209" s="17" t="s">
        <v>89</v>
      </c>
      <c r="C209" s="17"/>
      <c r="D209" s="17"/>
      <c r="E209" s="17"/>
      <c r="F209" s="18">
        <f>F210</f>
        <v>0</v>
      </c>
      <c r="G209" s="18">
        <f>G210</f>
        <v>128463454.1</v>
      </c>
      <c r="H209" s="18">
        <v>128463454.1</v>
      </c>
      <c r="I209" s="18">
        <v>35239499</v>
      </c>
      <c r="J209" s="19">
        <f t="shared" si="24"/>
        <v>27.431536266001743</v>
      </c>
      <c r="K209" s="3"/>
      <c r="L209" s="2"/>
      <c r="M209" s="2"/>
      <c r="N209" s="2"/>
      <c r="O209" s="2"/>
      <c r="P209" s="2"/>
      <c r="Q209" s="19"/>
      <c r="R209" s="2"/>
    </row>
    <row r="210" spans="1:18" ht="64.5" customHeight="1" outlineLevel="2">
      <c r="A210" s="17" t="s">
        <v>120</v>
      </c>
      <c r="B210" s="17" t="s">
        <v>89</v>
      </c>
      <c r="C210" s="17" t="s">
        <v>7</v>
      </c>
      <c r="D210" s="17" t="s">
        <v>16</v>
      </c>
      <c r="E210" s="17"/>
      <c r="F210" s="18">
        <f>F211</f>
        <v>0</v>
      </c>
      <c r="G210" s="18">
        <f>G211</f>
        <v>128463454.1</v>
      </c>
      <c r="H210" s="18">
        <v>128463454.1</v>
      </c>
      <c r="I210" s="18">
        <v>35239499</v>
      </c>
      <c r="J210" s="19">
        <f t="shared" si="24"/>
        <v>27.431536266001743</v>
      </c>
      <c r="K210" s="3"/>
      <c r="L210" s="2"/>
      <c r="M210" s="2"/>
      <c r="N210" s="2"/>
      <c r="O210" s="2"/>
      <c r="P210" s="2"/>
      <c r="Q210" s="19"/>
      <c r="R210" s="2"/>
    </row>
    <row r="211" spans="1:18" ht="17.25" customHeight="1" outlineLevel="3">
      <c r="A211" s="11" t="s">
        <v>132</v>
      </c>
      <c r="B211" s="11" t="s">
        <v>89</v>
      </c>
      <c r="C211" s="11" t="s">
        <v>7</v>
      </c>
      <c r="D211" s="11" t="s">
        <v>16</v>
      </c>
      <c r="E211" s="11" t="s">
        <v>21</v>
      </c>
      <c r="F211" s="12">
        <v>0</v>
      </c>
      <c r="G211" s="12">
        <v>128463454.1</v>
      </c>
      <c r="H211" s="12">
        <v>128463454.1</v>
      </c>
      <c r="I211" s="12">
        <v>35239499</v>
      </c>
      <c r="J211" s="15">
        <f t="shared" si="24"/>
        <v>27.431536266001743</v>
      </c>
      <c r="K211" s="26"/>
      <c r="L211" s="27"/>
      <c r="M211" s="27"/>
      <c r="N211" s="27"/>
      <c r="O211" s="27"/>
      <c r="P211" s="27"/>
      <c r="Q211" s="15"/>
      <c r="R211" s="2"/>
    </row>
    <row r="212" spans="1:18" ht="31.5">
      <c r="A212" s="17" t="s">
        <v>90</v>
      </c>
      <c r="B212" s="17" t="s">
        <v>9</v>
      </c>
      <c r="C212" s="17"/>
      <c r="D212" s="17"/>
      <c r="E212" s="17"/>
      <c r="F212" s="18">
        <f>F213+F215+F217+F219+F221+F226+F234+F237+F240</f>
        <v>5094493651.639999</v>
      </c>
      <c r="G212" s="18">
        <f>G213+G215+G217+G219+G221+G226+G234+G237+G240</f>
        <v>11597352115</v>
      </c>
      <c r="H212" s="18">
        <v>11599270915</v>
      </c>
      <c r="I212" s="18">
        <v>4974304725.45</v>
      </c>
      <c r="J212" s="19">
        <f t="shared" si="24"/>
        <v>42.88463267994978</v>
      </c>
      <c r="K212" s="3"/>
      <c r="L212" s="2"/>
      <c r="M212" s="2"/>
      <c r="N212" s="2"/>
      <c r="O212" s="2"/>
      <c r="P212" s="2"/>
      <c r="Q212" s="19">
        <f t="shared" si="23"/>
        <v>97.64080722426047</v>
      </c>
      <c r="R212" s="2"/>
    </row>
    <row r="213" spans="1:18" ht="31.5" outlineLevel="2">
      <c r="A213" s="17" t="s">
        <v>236</v>
      </c>
      <c r="B213" s="17" t="s">
        <v>9</v>
      </c>
      <c r="C213" s="17" t="s">
        <v>7</v>
      </c>
      <c r="D213" s="17" t="s">
        <v>16</v>
      </c>
      <c r="E213" s="17"/>
      <c r="F213" s="18">
        <f>F214</f>
        <v>23218861.94</v>
      </c>
      <c r="G213" s="18">
        <f>G214</f>
        <v>49673198</v>
      </c>
      <c r="H213" s="18">
        <v>49673198</v>
      </c>
      <c r="I213" s="18">
        <v>28393106.8</v>
      </c>
      <c r="J213" s="19">
        <f t="shared" si="24"/>
        <v>57.15981242037205</v>
      </c>
      <c r="K213" s="3"/>
      <c r="L213" s="2"/>
      <c r="M213" s="2"/>
      <c r="N213" s="2"/>
      <c r="O213" s="2"/>
      <c r="P213" s="2"/>
      <c r="Q213" s="19">
        <f t="shared" si="23"/>
        <v>122.28466181232653</v>
      </c>
      <c r="R213" s="2"/>
    </row>
    <row r="214" spans="1:18" ht="31.5" outlineLevel="3">
      <c r="A214" s="11" t="s">
        <v>124</v>
      </c>
      <c r="B214" s="11" t="s">
        <v>9</v>
      </c>
      <c r="C214" s="11" t="s">
        <v>7</v>
      </c>
      <c r="D214" s="11" t="s">
        <v>16</v>
      </c>
      <c r="E214" s="11" t="s">
        <v>12</v>
      </c>
      <c r="F214" s="12">
        <v>23218861.94</v>
      </c>
      <c r="G214" s="12">
        <v>49673198</v>
      </c>
      <c r="H214" s="12">
        <v>49673198</v>
      </c>
      <c r="I214" s="12">
        <v>28393106.8</v>
      </c>
      <c r="J214" s="15">
        <f t="shared" si="24"/>
        <v>57.15981242037205</v>
      </c>
      <c r="K214" s="26"/>
      <c r="L214" s="27"/>
      <c r="M214" s="27"/>
      <c r="N214" s="27"/>
      <c r="O214" s="27"/>
      <c r="P214" s="27"/>
      <c r="Q214" s="15">
        <f t="shared" si="23"/>
        <v>122.28466181232653</v>
      </c>
      <c r="R214" s="2"/>
    </row>
    <row r="215" spans="1:18" ht="47.25" outlineLevel="2">
      <c r="A215" s="17" t="s">
        <v>237</v>
      </c>
      <c r="B215" s="17" t="s">
        <v>9</v>
      </c>
      <c r="C215" s="17" t="s">
        <v>7</v>
      </c>
      <c r="D215" s="17" t="s">
        <v>9</v>
      </c>
      <c r="E215" s="17"/>
      <c r="F215" s="18">
        <f>F216</f>
        <v>537553071.99</v>
      </c>
      <c r="G215" s="18">
        <f>G216</f>
        <v>1010232474.04</v>
      </c>
      <c r="H215" s="18">
        <v>1010232474.04</v>
      </c>
      <c r="I215" s="18">
        <v>545468310.55</v>
      </c>
      <c r="J215" s="19">
        <f t="shared" si="24"/>
        <v>53.99433541951279</v>
      </c>
      <c r="K215" s="3"/>
      <c r="L215" s="2"/>
      <c r="M215" s="2"/>
      <c r="N215" s="2"/>
      <c r="O215" s="2"/>
      <c r="P215" s="2"/>
      <c r="Q215" s="19">
        <f t="shared" si="23"/>
        <v>101.47245713445521</v>
      </c>
      <c r="R215" s="2"/>
    </row>
    <row r="216" spans="1:18" ht="31.5" outlineLevel="3">
      <c r="A216" s="11" t="s">
        <v>124</v>
      </c>
      <c r="B216" s="11" t="s">
        <v>9</v>
      </c>
      <c r="C216" s="11" t="s">
        <v>7</v>
      </c>
      <c r="D216" s="11" t="s">
        <v>9</v>
      </c>
      <c r="E216" s="11" t="s">
        <v>12</v>
      </c>
      <c r="F216" s="12">
        <v>537553071.99</v>
      </c>
      <c r="G216" s="12">
        <v>1010232474.04</v>
      </c>
      <c r="H216" s="12">
        <v>1010232474.04</v>
      </c>
      <c r="I216" s="12">
        <v>545468310.55</v>
      </c>
      <c r="J216" s="15">
        <f t="shared" si="24"/>
        <v>53.99433541951279</v>
      </c>
      <c r="K216" s="26"/>
      <c r="L216" s="27"/>
      <c r="M216" s="27"/>
      <c r="N216" s="27"/>
      <c r="O216" s="27"/>
      <c r="P216" s="27"/>
      <c r="Q216" s="15">
        <f t="shared" si="23"/>
        <v>101.47245713445521</v>
      </c>
      <c r="R216" s="2"/>
    </row>
    <row r="217" spans="1:18" ht="47.25" outlineLevel="2">
      <c r="A217" s="17" t="s">
        <v>238</v>
      </c>
      <c r="B217" s="17" t="s">
        <v>9</v>
      </c>
      <c r="C217" s="17" t="s">
        <v>7</v>
      </c>
      <c r="D217" s="17" t="s">
        <v>13</v>
      </c>
      <c r="E217" s="17"/>
      <c r="F217" s="18">
        <f>F218</f>
        <v>254281378.87</v>
      </c>
      <c r="G217" s="18">
        <f>G218</f>
        <v>611842700.5</v>
      </c>
      <c r="H217" s="18">
        <v>611842700.5</v>
      </c>
      <c r="I217" s="18">
        <v>272796401.46</v>
      </c>
      <c r="J217" s="19">
        <f>I217/H217*100</f>
        <v>44.58603514221381</v>
      </c>
      <c r="K217" s="3"/>
      <c r="L217" s="2"/>
      <c r="M217" s="2"/>
      <c r="N217" s="2"/>
      <c r="O217" s="2"/>
      <c r="P217" s="2"/>
      <c r="Q217" s="19">
        <f t="shared" si="23"/>
        <v>107.28131280091321</v>
      </c>
      <c r="R217" s="2"/>
    </row>
    <row r="218" spans="1:18" ht="31.5" outlineLevel="3">
      <c r="A218" s="11" t="s">
        <v>124</v>
      </c>
      <c r="B218" s="11" t="s">
        <v>9</v>
      </c>
      <c r="C218" s="11" t="s">
        <v>7</v>
      </c>
      <c r="D218" s="11" t="s">
        <v>13</v>
      </c>
      <c r="E218" s="11" t="s">
        <v>12</v>
      </c>
      <c r="F218" s="12">
        <v>254281378.87</v>
      </c>
      <c r="G218" s="12">
        <v>611842700.5</v>
      </c>
      <c r="H218" s="12">
        <v>611842700.5</v>
      </c>
      <c r="I218" s="12">
        <v>272796401.46</v>
      </c>
      <c r="J218" s="15">
        <f>I218/H218*100</f>
        <v>44.58603514221381</v>
      </c>
      <c r="K218" s="26"/>
      <c r="L218" s="27"/>
      <c r="M218" s="27"/>
      <c r="N218" s="27"/>
      <c r="O218" s="27"/>
      <c r="P218" s="27"/>
      <c r="Q218" s="15">
        <f t="shared" si="23"/>
        <v>107.28131280091321</v>
      </c>
      <c r="R218" s="2"/>
    </row>
    <row r="219" spans="1:18" ht="63" outlineLevel="2">
      <c r="A219" s="17" t="s">
        <v>239</v>
      </c>
      <c r="B219" s="17" t="s">
        <v>9</v>
      </c>
      <c r="C219" s="17" t="s">
        <v>7</v>
      </c>
      <c r="D219" s="17" t="s">
        <v>19</v>
      </c>
      <c r="E219" s="17"/>
      <c r="F219" s="18">
        <f>F220</f>
        <v>355084248.02</v>
      </c>
      <c r="G219" s="18">
        <f>G220</f>
        <v>927869104.72</v>
      </c>
      <c r="H219" s="18">
        <v>927869104.72</v>
      </c>
      <c r="I219" s="18">
        <v>483128695.78</v>
      </c>
      <c r="J219" s="19">
        <f>I219/H219*100</f>
        <v>52.06862620194603</v>
      </c>
      <c r="K219" s="3"/>
      <c r="L219" s="2"/>
      <c r="M219" s="2"/>
      <c r="N219" s="2"/>
      <c r="O219" s="2"/>
      <c r="P219" s="2"/>
      <c r="Q219" s="19">
        <f t="shared" si="23"/>
        <v>136.06030075228455</v>
      </c>
      <c r="R219" s="2"/>
    </row>
    <row r="220" spans="1:18" ht="31.5" outlineLevel="3">
      <c r="A220" s="11" t="s">
        <v>124</v>
      </c>
      <c r="B220" s="11" t="s">
        <v>9</v>
      </c>
      <c r="C220" s="11" t="s">
        <v>7</v>
      </c>
      <c r="D220" s="11" t="s">
        <v>19</v>
      </c>
      <c r="E220" s="11" t="s">
        <v>12</v>
      </c>
      <c r="F220" s="12">
        <v>355084248.02</v>
      </c>
      <c r="G220" s="12">
        <v>927869104.72</v>
      </c>
      <c r="H220" s="12">
        <v>927869104.72</v>
      </c>
      <c r="I220" s="12">
        <v>483128695.78</v>
      </c>
      <c r="J220" s="15">
        <f>I220/H220*100</f>
        <v>52.06862620194603</v>
      </c>
      <c r="K220" s="26"/>
      <c r="L220" s="27"/>
      <c r="M220" s="27"/>
      <c r="N220" s="27"/>
      <c r="O220" s="27"/>
      <c r="P220" s="27"/>
      <c r="Q220" s="15">
        <f t="shared" si="23"/>
        <v>136.06030075228455</v>
      </c>
      <c r="R220" s="2"/>
    </row>
    <row r="221" spans="1:18" ht="126" outlineLevel="2">
      <c r="A221" s="17" t="s">
        <v>240</v>
      </c>
      <c r="B221" s="17" t="s">
        <v>9</v>
      </c>
      <c r="C221" s="17" t="s">
        <v>7</v>
      </c>
      <c r="D221" s="17" t="s">
        <v>20</v>
      </c>
      <c r="E221" s="17"/>
      <c r="F221" s="18">
        <f>F222+F223+F224+F225</f>
        <v>3192458014.77</v>
      </c>
      <c r="G221" s="18">
        <f>G223+G224+G225</f>
        <v>7265983519.56</v>
      </c>
      <c r="H221" s="18">
        <v>7266202319.56</v>
      </c>
      <c r="I221" s="18">
        <v>2797275704.9</v>
      </c>
      <c r="J221" s="19">
        <f>I221/H221*100</f>
        <v>38.49707979325006</v>
      </c>
      <c r="K221" s="3"/>
      <c r="L221" s="2"/>
      <c r="M221" s="2"/>
      <c r="N221" s="2"/>
      <c r="O221" s="2"/>
      <c r="P221" s="2"/>
      <c r="Q221" s="19">
        <f t="shared" si="23"/>
        <v>87.62137800899252</v>
      </c>
      <c r="R221" s="2"/>
    </row>
    <row r="222" spans="1:18" ht="15.75" outlineLevel="2">
      <c r="A222" s="25" t="s">
        <v>123</v>
      </c>
      <c r="B222" s="11" t="s">
        <v>9</v>
      </c>
      <c r="C222" s="11" t="s">
        <v>7</v>
      </c>
      <c r="D222" s="11" t="s">
        <v>20</v>
      </c>
      <c r="E222" s="11" t="s">
        <v>11</v>
      </c>
      <c r="F222" s="12">
        <v>650835.89</v>
      </c>
      <c r="G222" s="12">
        <v>0</v>
      </c>
      <c r="H222" s="12">
        <v>0</v>
      </c>
      <c r="I222" s="12">
        <v>0</v>
      </c>
      <c r="J222" s="15"/>
      <c r="K222" s="26"/>
      <c r="L222" s="27"/>
      <c r="M222" s="27"/>
      <c r="N222" s="27"/>
      <c r="O222" s="27"/>
      <c r="P222" s="27"/>
      <c r="Q222" s="15">
        <f t="shared" si="23"/>
        <v>0</v>
      </c>
      <c r="R222" s="2"/>
    </row>
    <row r="223" spans="1:18" ht="18.75" customHeight="1" outlineLevel="3">
      <c r="A223" s="11" t="s">
        <v>132</v>
      </c>
      <c r="B223" s="11" t="s">
        <v>9</v>
      </c>
      <c r="C223" s="11" t="s">
        <v>7</v>
      </c>
      <c r="D223" s="11" t="s">
        <v>20</v>
      </c>
      <c r="E223" s="11" t="s">
        <v>21</v>
      </c>
      <c r="F223" s="12">
        <v>975756120.05</v>
      </c>
      <c r="G223" s="12">
        <v>2201196700</v>
      </c>
      <c r="H223" s="12">
        <v>2201196700</v>
      </c>
      <c r="I223" s="12">
        <v>496675358.18</v>
      </c>
      <c r="J223" s="15">
        <f>I223/H223*100</f>
        <v>22.563878920043813</v>
      </c>
      <c r="K223" s="26"/>
      <c r="L223" s="27"/>
      <c r="M223" s="27"/>
      <c r="N223" s="27"/>
      <c r="O223" s="27"/>
      <c r="P223" s="27"/>
      <c r="Q223" s="15">
        <f t="shared" si="23"/>
        <v>50.90158780193449</v>
      </c>
      <c r="R223" s="2"/>
    </row>
    <row r="224" spans="1:18" ht="31.5" outlineLevel="3">
      <c r="A224" s="11" t="s">
        <v>124</v>
      </c>
      <c r="B224" s="11" t="s">
        <v>9</v>
      </c>
      <c r="C224" s="11" t="s">
        <v>7</v>
      </c>
      <c r="D224" s="11" t="s">
        <v>20</v>
      </c>
      <c r="E224" s="11" t="s">
        <v>12</v>
      </c>
      <c r="F224" s="12">
        <v>2185110903.83</v>
      </c>
      <c r="G224" s="12">
        <v>5002816819.56</v>
      </c>
      <c r="H224" s="12">
        <v>5003035619.56</v>
      </c>
      <c r="I224" s="12">
        <v>2269615246.72</v>
      </c>
      <c r="J224" s="15">
        <f>I224/H224*100</f>
        <v>45.36476290207993</v>
      </c>
      <c r="K224" s="26"/>
      <c r="L224" s="27"/>
      <c r="M224" s="27"/>
      <c r="N224" s="27"/>
      <c r="O224" s="27"/>
      <c r="P224" s="27"/>
      <c r="Q224" s="15">
        <f t="shared" si="23"/>
        <v>103.86727935602184</v>
      </c>
      <c r="R224" s="2"/>
    </row>
    <row r="225" spans="1:18" ht="31.5" outlineLevel="3">
      <c r="A225" s="11" t="s">
        <v>129</v>
      </c>
      <c r="B225" s="11" t="s">
        <v>9</v>
      </c>
      <c r="C225" s="11" t="s">
        <v>7</v>
      </c>
      <c r="D225" s="11" t="s">
        <v>20</v>
      </c>
      <c r="E225" s="11" t="s">
        <v>18</v>
      </c>
      <c r="F225" s="12">
        <v>30940155</v>
      </c>
      <c r="G225" s="12">
        <v>61970000</v>
      </c>
      <c r="H225" s="12">
        <v>61970000</v>
      </c>
      <c r="I225" s="12">
        <v>30985100</v>
      </c>
      <c r="J225" s="15">
        <f aca="true" t="shared" si="25" ref="J225:J233">I225/H225*100</f>
        <v>50.000161368404065</v>
      </c>
      <c r="K225" s="26"/>
      <c r="L225" s="27"/>
      <c r="M225" s="27"/>
      <c r="N225" s="27"/>
      <c r="O225" s="27"/>
      <c r="P225" s="27"/>
      <c r="Q225" s="15">
        <f t="shared" si="23"/>
        <v>100.14526430135855</v>
      </c>
      <c r="R225" s="2"/>
    </row>
    <row r="226" spans="1:18" ht="15.75" customHeight="1" outlineLevel="1">
      <c r="A226" s="17" t="s">
        <v>241</v>
      </c>
      <c r="B226" s="17" t="s">
        <v>9</v>
      </c>
      <c r="C226" s="17" t="s">
        <v>25</v>
      </c>
      <c r="D226" s="17"/>
      <c r="E226" s="17"/>
      <c r="F226" s="18">
        <f>F227</f>
        <v>4743777.04</v>
      </c>
      <c r="G226" s="18">
        <f>G227</f>
        <v>34460800</v>
      </c>
      <c r="H226" s="18">
        <v>36160800</v>
      </c>
      <c r="I226" s="18">
        <v>2868352.47</v>
      </c>
      <c r="J226" s="19">
        <f t="shared" si="25"/>
        <v>7.932215188823257</v>
      </c>
      <c r="K226" s="3"/>
      <c r="L226" s="2"/>
      <c r="M226" s="2"/>
      <c r="N226" s="2"/>
      <c r="O226" s="2"/>
      <c r="P226" s="2"/>
      <c r="Q226" s="19">
        <f t="shared" si="23"/>
        <v>60.465583559551106</v>
      </c>
      <c r="R226" s="2"/>
    </row>
    <row r="227" spans="1:18" ht="65.25" customHeight="1" outlineLevel="2">
      <c r="A227" s="17" t="s">
        <v>242</v>
      </c>
      <c r="B227" s="17" t="s">
        <v>9</v>
      </c>
      <c r="C227" s="17" t="s">
        <v>25</v>
      </c>
      <c r="D227" s="17" t="s">
        <v>30</v>
      </c>
      <c r="E227" s="17"/>
      <c r="F227" s="18">
        <f>F228+F229+F230+F231+F232+F233</f>
        <v>4743777.04</v>
      </c>
      <c r="G227" s="18">
        <f>G228+G229+G230+G231+G232+G233</f>
        <v>34460800</v>
      </c>
      <c r="H227" s="18">
        <v>36160800</v>
      </c>
      <c r="I227" s="18">
        <v>2868352.47</v>
      </c>
      <c r="J227" s="19">
        <f t="shared" si="25"/>
        <v>7.932215188823257</v>
      </c>
      <c r="K227" s="3"/>
      <c r="L227" s="2"/>
      <c r="M227" s="2"/>
      <c r="N227" s="2"/>
      <c r="O227" s="2"/>
      <c r="P227" s="2"/>
      <c r="Q227" s="19">
        <f t="shared" si="23"/>
        <v>60.465583559551106</v>
      </c>
      <c r="R227" s="2"/>
    </row>
    <row r="228" spans="1:18" ht="15.75" customHeight="1" outlineLevel="3">
      <c r="A228" s="11" t="s">
        <v>146</v>
      </c>
      <c r="B228" s="11" t="s">
        <v>9</v>
      </c>
      <c r="C228" s="11" t="s">
        <v>25</v>
      </c>
      <c r="D228" s="11" t="s">
        <v>30</v>
      </c>
      <c r="E228" s="11" t="s">
        <v>33</v>
      </c>
      <c r="F228" s="12">
        <v>1050000</v>
      </c>
      <c r="G228" s="12">
        <v>1050000</v>
      </c>
      <c r="H228" s="12">
        <v>1050000</v>
      </c>
      <c r="I228" s="12">
        <v>803745.76</v>
      </c>
      <c r="J228" s="15">
        <f t="shared" si="25"/>
        <v>76.54721523809523</v>
      </c>
      <c r="K228" s="26"/>
      <c r="L228" s="27"/>
      <c r="M228" s="27"/>
      <c r="N228" s="27"/>
      <c r="O228" s="27"/>
      <c r="P228" s="27"/>
      <c r="Q228" s="15">
        <f t="shared" si="23"/>
        <v>76.54721523809523</v>
      </c>
      <c r="R228" s="2"/>
    </row>
    <row r="229" spans="1:18" ht="15.75" customHeight="1" outlineLevel="3">
      <c r="A229" s="11" t="s">
        <v>123</v>
      </c>
      <c r="B229" s="11" t="s">
        <v>9</v>
      </c>
      <c r="C229" s="11" t="s">
        <v>25</v>
      </c>
      <c r="D229" s="11" t="s">
        <v>30</v>
      </c>
      <c r="E229" s="11" t="s">
        <v>11</v>
      </c>
      <c r="F229" s="12">
        <v>0</v>
      </c>
      <c r="G229" s="12">
        <v>1800000</v>
      </c>
      <c r="H229" s="12">
        <v>1800000</v>
      </c>
      <c r="I229" s="12">
        <v>0</v>
      </c>
      <c r="J229" s="15">
        <f t="shared" si="25"/>
        <v>0</v>
      </c>
      <c r="K229" s="26"/>
      <c r="L229" s="27"/>
      <c r="M229" s="27"/>
      <c r="N229" s="27"/>
      <c r="O229" s="27"/>
      <c r="P229" s="27"/>
      <c r="Q229" s="15"/>
      <c r="R229" s="2"/>
    </row>
    <row r="230" spans="1:18" ht="15.75" customHeight="1" outlineLevel="3">
      <c r="A230" s="11" t="s">
        <v>166</v>
      </c>
      <c r="B230" s="11" t="s">
        <v>9</v>
      </c>
      <c r="C230" s="11" t="s">
        <v>25</v>
      </c>
      <c r="D230" s="11" t="s">
        <v>30</v>
      </c>
      <c r="E230" s="11" t="s">
        <v>46</v>
      </c>
      <c r="F230" s="12">
        <v>100000</v>
      </c>
      <c r="G230" s="12">
        <v>50000</v>
      </c>
      <c r="H230" s="12">
        <v>50000</v>
      </c>
      <c r="I230" s="12">
        <v>50000</v>
      </c>
      <c r="J230" s="15">
        <f t="shared" si="25"/>
        <v>100</v>
      </c>
      <c r="K230" s="26"/>
      <c r="L230" s="27"/>
      <c r="M230" s="27"/>
      <c r="N230" s="27"/>
      <c r="O230" s="27"/>
      <c r="P230" s="27"/>
      <c r="Q230" s="15">
        <f t="shared" si="23"/>
        <v>50</v>
      </c>
      <c r="R230" s="2"/>
    </row>
    <row r="231" spans="1:18" ht="15.75" customHeight="1" outlineLevel="3">
      <c r="A231" s="11" t="s">
        <v>174</v>
      </c>
      <c r="B231" s="11" t="s">
        <v>9</v>
      </c>
      <c r="C231" s="11" t="s">
        <v>25</v>
      </c>
      <c r="D231" s="11" t="s">
        <v>30</v>
      </c>
      <c r="E231" s="11" t="s">
        <v>48</v>
      </c>
      <c r="F231" s="12">
        <v>1000000</v>
      </c>
      <c r="G231" s="12">
        <v>22369900</v>
      </c>
      <c r="H231" s="12">
        <v>24369900</v>
      </c>
      <c r="I231" s="12">
        <v>0</v>
      </c>
      <c r="J231" s="15">
        <f t="shared" si="25"/>
        <v>0</v>
      </c>
      <c r="K231" s="26"/>
      <c r="L231" s="27"/>
      <c r="M231" s="27"/>
      <c r="N231" s="27"/>
      <c r="O231" s="27"/>
      <c r="P231" s="27"/>
      <c r="Q231" s="15">
        <f t="shared" si="23"/>
        <v>0</v>
      </c>
      <c r="R231" s="2"/>
    </row>
    <row r="232" spans="1:18" ht="31.5" outlineLevel="3">
      <c r="A232" s="11" t="s">
        <v>124</v>
      </c>
      <c r="B232" s="11" t="s">
        <v>9</v>
      </c>
      <c r="C232" s="11" t="s">
        <v>25</v>
      </c>
      <c r="D232" s="11" t="s">
        <v>30</v>
      </c>
      <c r="E232" s="11" t="s">
        <v>12</v>
      </c>
      <c r="F232" s="12">
        <v>2053777.04</v>
      </c>
      <c r="G232" s="12">
        <v>8859400</v>
      </c>
      <c r="H232" s="12">
        <v>8859400</v>
      </c>
      <c r="I232" s="12">
        <v>1983106.71</v>
      </c>
      <c r="J232" s="15">
        <f t="shared" si="25"/>
        <v>22.384210104521753</v>
      </c>
      <c r="K232" s="26"/>
      <c r="L232" s="27"/>
      <c r="M232" s="27"/>
      <c r="N232" s="27"/>
      <c r="O232" s="27"/>
      <c r="P232" s="27"/>
      <c r="Q232" s="15">
        <f t="shared" si="23"/>
        <v>96.5590067167174</v>
      </c>
      <c r="R232" s="2"/>
    </row>
    <row r="233" spans="1:18" ht="30" customHeight="1" outlineLevel="3">
      <c r="A233" s="11" t="s">
        <v>243</v>
      </c>
      <c r="B233" s="11" t="s">
        <v>9</v>
      </c>
      <c r="C233" s="11" t="s">
        <v>25</v>
      </c>
      <c r="D233" s="11" t="s">
        <v>30</v>
      </c>
      <c r="E233" s="11" t="s">
        <v>91</v>
      </c>
      <c r="F233" s="12">
        <v>540000</v>
      </c>
      <c r="G233" s="12">
        <v>331500</v>
      </c>
      <c r="H233" s="12">
        <v>31500</v>
      </c>
      <c r="I233" s="12">
        <v>31500</v>
      </c>
      <c r="J233" s="15">
        <f t="shared" si="25"/>
        <v>100</v>
      </c>
      <c r="K233" s="26"/>
      <c r="L233" s="27"/>
      <c r="M233" s="27"/>
      <c r="N233" s="27"/>
      <c r="O233" s="27"/>
      <c r="P233" s="27"/>
      <c r="Q233" s="15">
        <f t="shared" si="23"/>
        <v>5.833333333333333</v>
      </c>
      <c r="R233" s="2"/>
    </row>
    <row r="234" spans="1:18" ht="47.25" outlineLevel="1">
      <c r="A234" s="17" t="s">
        <v>244</v>
      </c>
      <c r="B234" s="17" t="s">
        <v>9</v>
      </c>
      <c r="C234" s="17" t="s">
        <v>55</v>
      </c>
      <c r="D234" s="17"/>
      <c r="E234" s="17"/>
      <c r="F234" s="18">
        <f>F235</f>
        <v>688427373.27</v>
      </c>
      <c r="G234" s="18">
        <f>G235</f>
        <v>1634178142.18</v>
      </c>
      <c r="H234" s="18">
        <v>1634178142.18</v>
      </c>
      <c r="I234" s="18">
        <v>814185332.2</v>
      </c>
      <c r="J234" s="19">
        <f>I234/H234*100</f>
        <v>49.82231197352044</v>
      </c>
      <c r="K234" s="3"/>
      <c r="L234" s="2"/>
      <c r="M234" s="2"/>
      <c r="N234" s="2"/>
      <c r="O234" s="2"/>
      <c r="P234" s="2"/>
      <c r="Q234" s="19">
        <f t="shared" si="23"/>
        <v>118.267425702824</v>
      </c>
      <c r="R234" s="2"/>
    </row>
    <row r="235" spans="1:18" ht="80.25" customHeight="1" outlineLevel="2">
      <c r="A235" s="17" t="s">
        <v>245</v>
      </c>
      <c r="B235" s="17" t="s">
        <v>9</v>
      </c>
      <c r="C235" s="17" t="s">
        <v>55</v>
      </c>
      <c r="D235" s="17" t="s">
        <v>31</v>
      </c>
      <c r="E235" s="17"/>
      <c r="F235" s="18">
        <f>F236</f>
        <v>688427373.27</v>
      </c>
      <c r="G235" s="18">
        <f>G236</f>
        <v>1634178142.18</v>
      </c>
      <c r="H235" s="18">
        <v>1634178142.18</v>
      </c>
      <c r="I235" s="18">
        <v>814185332.2</v>
      </c>
      <c r="J235" s="19">
        <f>I235/H235*100</f>
        <v>49.82231197352044</v>
      </c>
      <c r="K235" s="3"/>
      <c r="L235" s="2"/>
      <c r="M235" s="2"/>
      <c r="N235" s="2"/>
      <c r="O235" s="2"/>
      <c r="P235" s="2"/>
      <c r="Q235" s="19">
        <f t="shared" si="23"/>
        <v>118.267425702824</v>
      </c>
      <c r="R235" s="2"/>
    </row>
    <row r="236" spans="1:18" ht="31.5" outlineLevel="3">
      <c r="A236" s="11" t="s">
        <v>124</v>
      </c>
      <c r="B236" s="11" t="s">
        <v>9</v>
      </c>
      <c r="C236" s="11" t="s">
        <v>55</v>
      </c>
      <c r="D236" s="11" t="s">
        <v>31</v>
      </c>
      <c r="E236" s="11" t="s">
        <v>12</v>
      </c>
      <c r="F236" s="12">
        <v>688427373.27</v>
      </c>
      <c r="G236" s="12">
        <v>1634178142.18</v>
      </c>
      <c r="H236" s="12">
        <v>1634178142.18</v>
      </c>
      <c r="I236" s="12">
        <v>814185332.2</v>
      </c>
      <c r="J236" s="15">
        <f>I236/H236*100</f>
        <v>49.82231197352044</v>
      </c>
      <c r="K236" s="26"/>
      <c r="L236" s="27"/>
      <c r="M236" s="27"/>
      <c r="N236" s="27"/>
      <c r="O236" s="27"/>
      <c r="P236" s="27"/>
      <c r="Q236" s="15">
        <f t="shared" si="23"/>
        <v>118.267425702824</v>
      </c>
      <c r="R236" s="2"/>
    </row>
    <row r="237" spans="1:18" ht="31.5" outlineLevel="1">
      <c r="A237" s="17" t="s">
        <v>246</v>
      </c>
      <c r="B237" s="17" t="s">
        <v>9</v>
      </c>
      <c r="C237" s="17" t="s">
        <v>57</v>
      </c>
      <c r="D237" s="17"/>
      <c r="E237" s="17"/>
      <c r="F237" s="18">
        <f>F238</f>
        <v>29672925.74</v>
      </c>
      <c r="G237" s="18">
        <f>G238</f>
        <v>54112176</v>
      </c>
      <c r="H237" s="18">
        <v>54112176</v>
      </c>
      <c r="I237" s="18">
        <v>26829096.27</v>
      </c>
      <c r="J237" s="19">
        <f aca="true" t="shared" si="26" ref="J237:J245">I237/H237*100</f>
        <v>49.580516351809614</v>
      </c>
      <c r="K237" s="3"/>
      <c r="L237" s="2"/>
      <c r="M237" s="2"/>
      <c r="N237" s="2"/>
      <c r="O237" s="2"/>
      <c r="P237" s="2"/>
      <c r="Q237" s="19">
        <f t="shared" si="23"/>
        <v>90.4160799817376</v>
      </c>
      <c r="R237" s="2"/>
    </row>
    <row r="238" spans="1:18" ht="47.25" outlineLevel="2">
      <c r="A238" s="17" t="s">
        <v>247</v>
      </c>
      <c r="B238" s="17" t="s">
        <v>9</v>
      </c>
      <c r="C238" s="17" t="s">
        <v>57</v>
      </c>
      <c r="D238" s="17" t="s">
        <v>62</v>
      </c>
      <c r="E238" s="17"/>
      <c r="F238" s="18">
        <f>F239</f>
        <v>29672925.74</v>
      </c>
      <c r="G238" s="18">
        <f>G239</f>
        <v>54112176</v>
      </c>
      <c r="H238" s="18">
        <v>54112176</v>
      </c>
      <c r="I238" s="18">
        <v>26829096.27</v>
      </c>
      <c r="J238" s="19">
        <f t="shared" si="26"/>
        <v>49.580516351809614</v>
      </c>
      <c r="K238" s="3"/>
      <c r="L238" s="2"/>
      <c r="M238" s="2"/>
      <c r="N238" s="2"/>
      <c r="O238" s="2"/>
      <c r="P238" s="2"/>
      <c r="Q238" s="19">
        <f t="shared" si="23"/>
        <v>90.4160799817376</v>
      </c>
      <c r="R238" s="2"/>
    </row>
    <row r="239" spans="1:18" ht="31.5" outlineLevel="3">
      <c r="A239" s="11" t="s">
        <v>248</v>
      </c>
      <c r="B239" s="11" t="s">
        <v>9</v>
      </c>
      <c r="C239" s="11" t="s">
        <v>57</v>
      </c>
      <c r="D239" s="11" t="s">
        <v>62</v>
      </c>
      <c r="E239" s="11" t="s">
        <v>92</v>
      </c>
      <c r="F239" s="12">
        <v>29672925.74</v>
      </c>
      <c r="G239" s="12">
        <v>54112176</v>
      </c>
      <c r="H239" s="12">
        <v>54112176</v>
      </c>
      <c r="I239" s="12">
        <v>26829096.27</v>
      </c>
      <c r="J239" s="15">
        <f t="shared" si="26"/>
        <v>49.580516351809614</v>
      </c>
      <c r="K239" s="26"/>
      <c r="L239" s="27"/>
      <c r="M239" s="27"/>
      <c r="N239" s="27"/>
      <c r="O239" s="27"/>
      <c r="P239" s="27"/>
      <c r="Q239" s="15">
        <f t="shared" si="23"/>
        <v>90.4160799817376</v>
      </c>
      <c r="R239" s="2"/>
    </row>
    <row r="240" spans="1:18" ht="64.5" customHeight="1" outlineLevel="1">
      <c r="A240" s="17" t="s">
        <v>249</v>
      </c>
      <c r="B240" s="17" t="s">
        <v>9</v>
      </c>
      <c r="C240" s="17" t="s">
        <v>58</v>
      </c>
      <c r="D240" s="17"/>
      <c r="E240" s="17"/>
      <c r="F240" s="18">
        <f>F241</f>
        <v>9054000</v>
      </c>
      <c r="G240" s="18">
        <f>G241</f>
        <v>9000000</v>
      </c>
      <c r="H240" s="18">
        <v>9000000</v>
      </c>
      <c r="I240" s="18">
        <v>3359725.02</v>
      </c>
      <c r="J240" s="19">
        <f t="shared" si="26"/>
        <v>37.330278</v>
      </c>
      <c r="K240" s="3"/>
      <c r="L240" s="2"/>
      <c r="M240" s="2"/>
      <c r="N240" s="2"/>
      <c r="O240" s="2"/>
      <c r="P240" s="2"/>
      <c r="Q240" s="19">
        <f t="shared" si="23"/>
        <v>37.10763220675945</v>
      </c>
      <c r="R240" s="2"/>
    </row>
    <row r="241" spans="1:18" ht="78.75" outlineLevel="2">
      <c r="A241" s="17" t="s">
        <v>250</v>
      </c>
      <c r="B241" s="17" t="s">
        <v>9</v>
      </c>
      <c r="C241" s="17" t="s">
        <v>58</v>
      </c>
      <c r="D241" s="17" t="s">
        <v>93</v>
      </c>
      <c r="E241" s="17"/>
      <c r="F241" s="18">
        <f>F242</f>
        <v>9054000</v>
      </c>
      <c r="G241" s="18">
        <f>G242</f>
        <v>9000000</v>
      </c>
      <c r="H241" s="18">
        <v>9000000</v>
      </c>
      <c r="I241" s="18">
        <v>3359725.02</v>
      </c>
      <c r="J241" s="19">
        <f t="shared" si="26"/>
        <v>37.330278</v>
      </c>
      <c r="K241" s="3"/>
      <c r="L241" s="2"/>
      <c r="M241" s="2"/>
      <c r="N241" s="2"/>
      <c r="O241" s="2"/>
      <c r="P241" s="2"/>
      <c r="Q241" s="19">
        <f t="shared" si="23"/>
        <v>37.10763220675945</v>
      </c>
      <c r="R241" s="2"/>
    </row>
    <row r="242" spans="1:18" ht="31.5" outlineLevel="3">
      <c r="A242" s="11" t="s">
        <v>124</v>
      </c>
      <c r="B242" s="11" t="s">
        <v>9</v>
      </c>
      <c r="C242" s="11" t="s">
        <v>58</v>
      </c>
      <c r="D242" s="11" t="s">
        <v>93</v>
      </c>
      <c r="E242" s="11" t="s">
        <v>12</v>
      </c>
      <c r="F242" s="12">
        <v>9054000</v>
      </c>
      <c r="G242" s="12">
        <v>9000000</v>
      </c>
      <c r="H242" s="12">
        <v>9000000</v>
      </c>
      <c r="I242" s="12">
        <v>3359725.02</v>
      </c>
      <c r="J242" s="15">
        <f t="shared" si="26"/>
        <v>37.330278</v>
      </c>
      <c r="K242" s="26"/>
      <c r="L242" s="27"/>
      <c r="M242" s="27"/>
      <c r="N242" s="27"/>
      <c r="O242" s="27"/>
      <c r="P242" s="27"/>
      <c r="Q242" s="15">
        <f t="shared" si="23"/>
        <v>37.10763220675945</v>
      </c>
      <c r="R242" s="2"/>
    </row>
    <row r="243" spans="1:18" ht="31.5">
      <c r="A243" s="17" t="s">
        <v>94</v>
      </c>
      <c r="B243" s="17" t="s">
        <v>95</v>
      </c>
      <c r="C243" s="17"/>
      <c r="D243" s="17"/>
      <c r="E243" s="17"/>
      <c r="F243" s="18">
        <f>F244+F246+F248+F250</f>
        <v>173504094.71</v>
      </c>
      <c r="G243" s="18">
        <f>G244+G246+G248+G250</f>
        <v>352612777</v>
      </c>
      <c r="H243" s="18">
        <v>353318606</v>
      </c>
      <c r="I243" s="18">
        <v>177443662.21</v>
      </c>
      <c r="J243" s="19">
        <f t="shared" si="26"/>
        <v>50.2219977087762</v>
      </c>
      <c r="K243" s="3"/>
      <c r="L243" s="2"/>
      <c r="M243" s="2"/>
      <c r="N243" s="2"/>
      <c r="O243" s="2"/>
      <c r="P243" s="2"/>
      <c r="Q243" s="19">
        <f t="shared" si="23"/>
        <v>102.27059050484353</v>
      </c>
      <c r="R243" s="2"/>
    </row>
    <row r="244" spans="1:18" ht="47.25" outlineLevel="2">
      <c r="A244" s="17" t="s">
        <v>251</v>
      </c>
      <c r="B244" s="17" t="s">
        <v>95</v>
      </c>
      <c r="C244" s="17" t="s">
        <v>7</v>
      </c>
      <c r="D244" s="17" t="s">
        <v>16</v>
      </c>
      <c r="E244" s="17"/>
      <c r="F244" s="18">
        <f>F245</f>
        <v>30389196.67</v>
      </c>
      <c r="G244" s="18">
        <f>G245</f>
        <v>61831584</v>
      </c>
      <c r="H244" s="18">
        <v>62197413</v>
      </c>
      <c r="I244" s="18">
        <v>33241251.53</v>
      </c>
      <c r="J244" s="19">
        <f t="shared" si="26"/>
        <v>53.44474943033403</v>
      </c>
      <c r="K244" s="3"/>
      <c r="L244" s="2"/>
      <c r="M244" s="2"/>
      <c r="N244" s="2"/>
      <c r="O244" s="2"/>
      <c r="P244" s="2"/>
      <c r="Q244" s="19">
        <f t="shared" si="23"/>
        <v>109.38509461428288</v>
      </c>
      <c r="R244" s="2"/>
    </row>
    <row r="245" spans="1:18" ht="31.5" outlineLevel="3">
      <c r="A245" s="11" t="s">
        <v>243</v>
      </c>
      <c r="B245" s="11" t="s">
        <v>95</v>
      </c>
      <c r="C245" s="11" t="s">
        <v>7</v>
      </c>
      <c r="D245" s="11" t="s">
        <v>16</v>
      </c>
      <c r="E245" s="11" t="s">
        <v>91</v>
      </c>
      <c r="F245" s="12">
        <v>30389196.67</v>
      </c>
      <c r="G245" s="12">
        <v>61831584</v>
      </c>
      <c r="H245" s="12">
        <v>62197413</v>
      </c>
      <c r="I245" s="12">
        <v>33241251.53</v>
      </c>
      <c r="J245" s="15">
        <f t="shared" si="26"/>
        <v>53.44474943033403</v>
      </c>
      <c r="K245" s="26"/>
      <c r="L245" s="27"/>
      <c r="M245" s="27"/>
      <c r="N245" s="27"/>
      <c r="O245" s="27"/>
      <c r="P245" s="27"/>
      <c r="Q245" s="15">
        <f t="shared" si="23"/>
        <v>109.38509461428288</v>
      </c>
      <c r="R245" s="2"/>
    </row>
    <row r="246" spans="1:18" ht="15.75" customHeight="1" outlineLevel="2">
      <c r="A246" s="17" t="s">
        <v>252</v>
      </c>
      <c r="B246" s="17" t="s">
        <v>95</v>
      </c>
      <c r="C246" s="17" t="s">
        <v>7</v>
      </c>
      <c r="D246" s="17" t="s">
        <v>17</v>
      </c>
      <c r="E246" s="17"/>
      <c r="F246" s="18">
        <f>F247</f>
        <v>58857629.53</v>
      </c>
      <c r="G246" s="18">
        <f>G247</f>
        <v>108311411</v>
      </c>
      <c r="H246" s="18">
        <v>108311411</v>
      </c>
      <c r="I246" s="18">
        <v>55952760.47</v>
      </c>
      <c r="J246" s="19">
        <f>I246/H246*100</f>
        <v>51.659155719059</v>
      </c>
      <c r="K246" s="3"/>
      <c r="L246" s="2"/>
      <c r="M246" s="2"/>
      <c r="N246" s="2"/>
      <c r="O246" s="2"/>
      <c r="P246" s="2"/>
      <c r="Q246" s="19">
        <f t="shared" si="23"/>
        <v>95.0645836687674</v>
      </c>
      <c r="R246" s="2"/>
    </row>
    <row r="247" spans="1:18" ht="31.5" outlineLevel="3">
      <c r="A247" s="11" t="s">
        <v>243</v>
      </c>
      <c r="B247" s="11" t="s">
        <v>95</v>
      </c>
      <c r="C247" s="11" t="s">
        <v>7</v>
      </c>
      <c r="D247" s="11" t="s">
        <v>17</v>
      </c>
      <c r="E247" s="11" t="s">
        <v>91</v>
      </c>
      <c r="F247" s="12">
        <v>58857629.53</v>
      </c>
      <c r="G247" s="12">
        <v>108311411</v>
      </c>
      <c r="H247" s="12">
        <v>108311411</v>
      </c>
      <c r="I247" s="12">
        <v>55952760.47</v>
      </c>
      <c r="J247" s="15">
        <f>I247/H247*100</f>
        <v>51.659155719059</v>
      </c>
      <c r="K247" s="26"/>
      <c r="L247" s="27"/>
      <c r="M247" s="27"/>
      <c r="N247" s="27"/>
      <c r="O247" s="27"/>
      <c r="P247" s="27"/>
      <c r="Q247" s="15">
        <f t="shared" si="23"/>
        <v>95.0645836687674</v>
      </c>
      <c r="R247" s="2"/>
    </row>
    <row r="248" spans="1:18" ht="47.25" outlineLevel="2">
      <c r="A248" s="17" t="s">
        <v>253</v>
      </c>
      <c r="B248" s="17" t="s">
        <v>95</v>
      </c>
      <c r="C248" s="17" t="s">
        <v>7</v>
      </c>
      <c r="D248" s="17" t="s">
        <v>39</v>
      </c>
      <c r="E248" s="17"/>
      <c r="F248" s="18">
        <f>F249</f>
        <v>21221719.84</v>
      </c>
      <c r="G248" s="18">
        <f>G249</f>
        <v>51744049</v>
      </c>
      <c r="H248" s="18">
        <v>52084049</v>
      </c>
      <c r="I248" s="18">
        <v>22594230.41</v>
      </c>
      <c r="J248" s="19">
        <f>I248/H248*100</f>
        <v>43.380326306812286</v>
      </c>
      <c r="K248" s="3"/>
      <c r="L248" s="2"/>
      <c r="M248" s="2"/>
      <c r="N248" s="2"/>
      <c r="O248" s="2"/>
      <c r="P248" s="2"/>
      <c r="Q248" s="19">
        <f t="shared" si="23"/>
        <v>106.4674803943694</v>
      </c>
      <c r="R248" s="2"/>
    </row>
    <row r="249" spans="1:18" ht="31.5" outlineLevel="3">
      <c r="A249" s="11" t="s">
        <v>243</v>
      </c>
      <c r="B249" s="11" t="s">
        <v>95</v>
      </c>
      <c r="C249" s="11" t="s">
        <v>7</v>
      </c>
      <c r="D249" s="11" t="s">
        <v>39</v>
      </c>
      <c r="E249" s="11" t="s">
        <v>91</v>
      </c>
      <c r="F249" s="12">
        <v>21221719.84</v>
      </c>
      <c r="G249" s="12">
        <v>51744049</v>
      </c>
      <c r="H249" s="12">
        <v>52084049</v>
      </c>
      <c r="I249" s="12">
        <v>22594230.41</v>
      </c>
      <c r="J249" s="15">
        <f>I249/H249*100</f>
        <v>43.380326306812286</v>
      </c>
      <c r="K249" s="26"/>
      <c r="L249" s="27"/>
      <c r="M249" s="27"/>
      <c r="N249" s="27"/>
      <c r="O249" s="27"/>
      <c r="P249" s="27"/>
      <c r="Q249" s="15">
        <f t="shared" si="23"/>
        <v>106.4674803943694</v>
      </c>
      <c r="R249" s="2"/>
    </row>
    <row r="250" spans="1:18" ht="31.5" outlineLevel="2">
      <c r="A250" s="17" t="s">
        <v>254</v>
      </c>
      <c r="B250" s="17" t="s">
        <v>95</v>
      </c>
      <c r="C250" s="17" t="s">
        <v>7</v>
      </c>
      <c r="D250" s="17" t="s">
        <v>38</v>
      </c>
      <c r="E250" s="17"/>
      <c r="F250" s="18">
        <f>F251+F252</f>
        <v>63035548.67</v>
      </c>
      <c r="G250" s="18">
        <f>G251+G252</f>
        <v>130725733</v>
      </c>
      <c r="H250" s="18">
        <v>130725733</v>
      </c>
      <c r="I250" s="18">
        <v>65655419.8</v>
      </c>
      <c r="J250" s="19">
        <f aca="true" t="shared" si="27" ref="J250:J259">I250/H250*100</f>
        <v>50.2237916692347</v>
      </c>
      <c r="K250" s="3"/>
      <c r="L250" s="2"/>
      <c r="M250" s="2"/>
      <c r="N250" s="2"/>
      <c r="O250" s="2"/>
      <c r="P250" s="2"/>
      <c r="Q250" s="19">
        <f t="shared" si="23"/>
        <v>104.15618041768049</v>
      </c>
      <c r="R250" s="2"/>
    </row>
    <row r="251" spans="1:18" ht="16.5" customHeight="1" outlineLevel="3">
      <c r="A251" s="11" t="s">
        <v>132</v>
      </c>
      <c r="B251" s="11" t="s">
        <v>95</v>
      </c>
      <c r="C251" s="11" t="s">
        <v>7</v>
      </c>
      <c r="D251" s="11" t="s">
        <v>38</v>
      </c>
      <c r="E251" s="11" t="s">
        <v>21</v>
      </c>
      <c r="F251" s="12">
        <v>63035548.67</v>
      </c>
      <c r="G251" s="12">
        <v>130625733</v>
      </c>
      <c r="H251" s="12">
        <v>130625733</v>
      </c>
      <c r="I251" s="12">
        <v>65655419.8</v>
      </c>
      <c r="J251" s="15">
        <f t="shared" si="27"/>
        <v>50.26224028920856</v>
      </c>
      <c r="K251" s="26"/>
      <c r="L251" s="27"/>
      <c r="M251" s="27"/>
      <c r="N251" s="27"/>
      <c r="O251" s="27"/>
      <c r="P251" s="27"/>
      <c r="Q251" s="15">
        <f t="shared" si="23"/>
        <v>104.15618041768049</v>
      </c>
      <c r="R251" s="2"/>
    </row>
    <row r="252" spans="1:18" ht="31.5" outlineLevel="3">
      <c r="A252" s="11" t="s">
        <v>243</v>
      </c>
      <c r="B252" s="11" t="s">
        <v>95</v>
      </c>
      <c r="C252" s="11" t="s">
        <v>7</v>
      </c>
      <c r="D252" s="11" t="s">
        <v>38</v>
      </c>
      <c r="E252" s="11" t="s">
        <v>91</v>
      </c>
      <c r="F252" s="12">
        <v>0</v>
      </c>
      <c r="G252" s="12">
        <v>100000</v>
      </c>
      <c r="H252" s="12">
        <v>100000</v>
      </c>
      <c r="I252" s="12">
        <v>0</v>
      </c>
      <c r="J252" s="15">
        <f t="shared" si="27"/>
        <v>0</v>
      </c>
      <c r="K252" s="26"/>
      <c r="L252" s="27"/>
      <c r="M252" s="27"/>
      <c r="N252" s="27"/>
      <c r="O252" s="27"/>
      <c r="P252" s="27"/>
      <c r="Q252" s="15"/>
      <c r="R252" s="2"/>
    </row>
    <row r="253" spans="1:18" ht="31.5">
      <c r="A253" s="17" t="s">
        <v>96</v>
      </c>
      <c r="B253" s="17" t="s">
        <v>97</v>
      </c>
      <c r="C253" s="17"/>
      <c r="D253" s="17"/>
      <c r="E253" s="17"/>
      <c r="F253" s="18">
        <f>F254</f>
        <v>69029776.25</v>
      </c>
      <c r="G253" s="18">
        <f>G254</f>
        <v>145763720</v>
      </c>
      <c r="H253" s="18">
        <v>145763720</v>
      </c>
      <c r="I253" s="18">
        <v>75138455.82</v>
      </c>
      <c r="J253" s="19">
        <f t="shared" si="27"/>
        <v>51.54811898324218</v>
      </c>
      <c r="K253" s="3"/>
      <c r="L253" s="2"/>
      <c r="M253" s="2"/>
      <c r="N253" s="2"/>
      <c r="O253" s="2"/>
      <c r="P253" s="2"/>
      <c r="Q253" s="19">
        <f t="shared" si="23"/>
        <v>108.8493399542201</v>
      </c>
      <c r="R253" s="2"/>
    </row>
    <row r="254" spans="1:18" ht="47.25" outlineLevel="2">
      <c r="A254" s="17" t="s">
        <v>255</v>
      </c>
      <c r="B254" s="17" t="s">
        <v>97</v>
      </c>
      <c r="C254" s="17" t="s">
        <v>7</v>
      </c>
      <c r="D254" s="17" t="s">
        <v>16</v>
      </c>
      <c r="E254" s="17"/>
      <c r="F254" s="18">
        <f>F255</f>
        <v>69029776.25</v>
      </c>
      <c r="G254" s="18">
        <f>G255</f>
        <v>145763720</v>
      </c>
      <c r="H254" s="18">
        <v>145763720</v>
      </c>
      <c r="I254" s="18">
        <v>75138455.82</v>
      </c>
      <c r="J254" s="19">
        <f t="shared" si="27"/>
        <v>51.54811898324218</v>
      </c>
      <c r="K254" s="3"/>
      <c r="L254" s="2"/>
      <c r="M254" s="2"/>
      <c r="N254" s="2"/>
      <c r="O254" s="2"/>
      <c r="P254" s="2"/>
      <c r="Q254" s="19">
        <f t="shared" si="23"/>
        <v>108.8493399542201</v>
      </c>
      <c r="R254" s="2"/>
    </row>
    <row r="255" spans="1:18" ht="15.75" customHeight="1" outlineLevel="3">
      <c r="A255" s="11" t="s">
        <v>256</v>
      </c>
      <c r="B255" s="11" t="s">
        <v>97</v>
      </c>
      <c r="C255" s="11" t="s">
        <v>7</v>
      </c>
      <c r="D255" s="11" t="s">
        <v>16</v>
      </c>
      <c r="E255" s="11" t="s">
        <v>24</v>
      </c>
      <c r="F255" s="12">
        <v>69029776.25</v>
      </c>
      <c r="G255" s="12">
        <v>145763720</v>
      </c>
      <c r="H255" s="12">
        <v>145763720</v>
      </c>
      <c r="I255" s="12">
        <v>75138455.82</v>
      </c>
      <c r="J255" s="15">
        <f t="shared" si="27"/>
        <v>51.54811898324218</v>
      </c>
      <c r="K255" s="26"/>
      <c r="L255" s="27"/>
      <c r="M255" s="27"/>
      <c r="N255" s="27"/>
      <c r="O255" s="27"/>
      <c r="P255" s="27"/>
      <c r="Q255" s="15">
        <f t="shared" si="23"/>
        <v>108.8493399542201</v>
      </c>
      <c r="R255" s="2"/>
    </row>
    <row r="256" spans="1:18" ht="47.25">
      <c r="A256" s="17" t="s">
        <v>98</v>
      </c>
      <c r="B256" s="17" t="s">
        <v>19</v>
      </c>
      <c r="C256" s="17"/>
      <c r="D256" s="17"/>
      <c r="E256" s="17"/>
      <c r="F256" s="18">
        <f>F257+F259+F261+F263+F266</f>
        <v>233800414.5</v>
      </c>
      <c r="G256" s="18">
        <f>G257+G259+G261+G263+G266</f>
        <v>515890375</v>
      </c>
      <c r="H256" s="18">
        <v>531057375</v>
      </c>
      <c r="I256" s="18">
        <v>288996479.12</v>
      </c>
      <c r="J256" s="19">
        <f t="shared" si="27"/>
        <v>54.41906896029831</v>
      </c>
      <c r="K256" s="3"/>
      <c r="L256" s="2"/>
      <c r="M256" s="2"/>
      <c r="N256" s="2"/>
      <c r="O256" s="2"/>
      <c r="P256" s="2"/>
      <c r="Q256" s="19">
        <f t="shared" si="23"/>
        <v>123.6081979315738</v>
      </c>
      <c r="R256" s="2"/>
    </row>
    <row r="257" spans="1:18" ht="63.75" customHeight="1" outlineLevel="2">
      <c r="A257" s="17" t="s">
        <v>257</v>
      </c>
      <c r="B257" s="17" t="s">
        <v>19</v>
      </c>
      <c r="C257" s="17" t="s">
        <v>7</v>
      </c>
      <c r="D257" s="17" t="s">
        <v>16</v>
      </c>
      <c r="E257" s="17"/>
      <c r="F257" s="18">
        <f>F258</f>
        <v>13911619.12</v>
      </c>
      <c r="G257" s="18">
        <f>G258</f>
        <v>32512263</v>
      </c>
      <c r="H257" s="18">
        <v>32512263</v>
      </c>
      <c r="I257" s="18">
        <v>18751227.13</v>
      </c>
      <c r="J257" s="19">
        <f t="shared" si="27"/>
        <v>57.674321624428295</v>
      </c>
      <c r="K257" s="3"/>
      <c r="L257" s="2"/>
      <c r="M257" s="2"/>
      <c r="N257" s="2"/>
      <c r="O257" s="2"/>
      <c r="P257" s="2"/>
      <c r="Q257" s="19">
        <f t="shared" si="23"/>
        <v>134.78824404445024</v>
      </c>
      <c r="R257" s="2"/>
    </row>
    <row r="258" spans="1:18" ht="31.5" outlineLevel="3">
      <c r="A258" s="11" t="s">
        <v>258</v>
      </c>
      <c r="B258" s="11" t="s">
        <v>19</v>
      </c>
      <c r="C258" s="11" t="s">
        <v>7</v>
      </c>
      <c r="D258" s="11" t="s">
        <v>16</v>
      </c>
      <c r="E258" s="11" t="s">
        <v>84</v>
      </c>
      <c r="F258" s="12">
        <v>13911619.12</v>
      </c>
      <c r="G258" s="12">
        <v>32512263</v>
      </c>
      <c r="H258" s="12">
        <v>32512263</v>
      </c>
      <c r="I258" s="12">
        <v>18751227.13</v>
      </c>
      <c r="J258" s="15">
        <f t="shared" si="27"/>
        <v>57.674321624428295</v>
      </c>
      <c r="K258" s="26"/>
      <c r="L258" s="27"/>
      <c r="M258" s="27"/>
      <c r="N258" s="27"/>
      <c r="O258" s="27"/>
      <c r="P258" s="27"/>
      <c r="Q258" s="15">
        <f t="shared" si="23"/>
        <v>134.78824404445024</v>
      </c>
      <c r="R258" s="2"/>
    </row>
    <row r="259" spans="1:18" ht="15.75" customHeight="1" outlineLevel="2">
      <c r="A259" s="17" t="s">
        <v>259</v>
      </c>
      <c r="B259" s="17" t="s">
        <v>19</v>
      </c>
      <c r="C259" s="17" t="s">
        <v>7</v>
      </c>
      <c r="D259" s="17" t="s">
        <v>9</v>
      </c>
      <c r="E259" s="17"/>
      <c r="F259" s="18">
        <f>F260</f>
        <v>59553837.81</v>
      </c>
      <c r="G259" s="18">
        <f>G260</f>
        <v>140055784</v>
      </c>
      <c r="H259" s="18">
        <v>155222784</v>
      </c>
      <c r="I259" s="18">
        <v>68652580.71</v>
      </c>
      <c r="J259" s="19">
        <f t="shared" si="27"/>
        <v>44.22841733723833</v>
      </c>
      <c r="K259" s="3"/>
      <c r="L259" s="2"/>
      <c r="M259" s="2"/>
      <c r="N259" s="2"/>
      <c r="O259" s="2"/>
      <c r="P259" s="2"/>
      <c r="Q259" s="19">
        <f t="shared" si="23"/>
        <v>115.27818060865957</v>
      </c>
      <c r="R259" s="2"/>
    </row>
    <row r="260" spans="1:18" ht="31.5" outlineLevel="3">
      <c r="A260" s="11" t="s">
        <v>258</v>
      </c>
      <c r="B260" s="11" t="s">
        <v>19</v>
      </c>
      <c r="C260" s="11" t="s">
        <v>7</v>
      </c>
      <c r="D260" s="11" t="s">
        <v>9</v>
      </c>
      <c r="E260" s="11" t="s">
        <v>84</v>
      </c>
      <c r="F260" s="12">
        <v>59553837.81</v>
      </c>
      <c r="G260" s="12">
        <v>140055784</v>
      </c>
      <c r="H260" s="12">
        <v>155222784</v>
      </c>
      <c r="I260" s="12">
        <v>68652580.71</v>
      </c>
      <c r="J260" s="15">
        <f aca="true" t="shared" si="28" ref="J260:J268">I260/H260*100</f>
        <v>44.22841733723833</v>
      </c>
      <c r="K260" s="26"/>
      <c r="L260" s="27"/>
      <c r="M260" s="27"/>
      <c r="N260" s="27"/>
      <c r="O260" s="27"/>
      <c r="P260" s="27"/>
      <c r="Q260" s="15">
        <f t="shared" si="23"/>
        <v>115.27818060865957</v>
      </c>
      <c r="R260" s="2"/>
    </row>
    <row r="261" spans="1:18" ht="31.5" outlineLevel="2">
      <c r="A261" s="17" t="s">
        <v>260</v>
      </c>
      <c r="B261" s="17" t="s">
        <v>19</v>
      </c>
      <c r="C261" s="17" t="s">
        <v>7</v>
      </c>
      <c r="D261" s="17" t="s">
        <v>26</v>
      </c>
      <c r="E261" s="17"/>
      <c r="F261" s="18">
        <f>F262</f>
        <v>156786951.23</v>
      </c>
      <c r="G261" s="18">
        <f>G262</f>
        <v>332273600</v>
      </c>
      <c r="H261" s="18">
        <v>332273600</v>
      </c>
      <c r="I261" s="18">
        <v>198926293.53</v>
      </c>
      <c r="J261" s="19">
        <f t="shared" si="28"/>
        <v>59.868221107545104</v>
      </c>
      <c r="K261" s="3"/>
      <c r="L261" s="2"/>
      <c r="M261" s="2"/>
      <c r="N261" s="2"/>
      <c r="O261" s="2"/>
      <c r="P261" s="2"/>
      <c r="Q261" s="19">
        <f t="shared" si="23"/>
        <v>126.87681721560065</v>
      </c>
      <c r="R261" s="2"/>
    </row>
    <row r="262" spans="1:18" ht="31.5" outlineLevel="3">
      <c r="A262" s="11" t="s">
        <v>258</v>
      </c>
      <c r="B262" s="11" t="s">
        <v>19</v>
      </c>
      <c r="C262" s="11" t="s">
        <v>7</v>
      </c>
      <c r="D262" s="11" t="s">
        <v>26</v>
      </c>
      <c r="E262" s="11" t="s">
        <v>84</v>
      </c>
      <c r="F262" s="12">
        <v>156786951.23</v>
      </c>
      <c r="G262" s="12">
        <v>332273600</v>
      </c>
      <c r="H262" s="12">
        <v>332273600</v>
      </c>
      <c r="I262" s="12">
        <v>198926293.53</v>
      </c>
      <c r="J262" s="15">
        <f t="shared" si="28"/>
        <v>59.868221107545104</v>
      </c>
      <c r="K262" s="26"/>
      <c r="L262" s="27"/>
      <c r="M262" s="27"/>
      <c r="N262" s="27"/>
      <c r="O262" s="27"/>
      <c r="P262" s="27"/>
      <c r="Q262" s="15">
        <f t="shared" si="23"/>
        <v>126.87681721560065</v>
      </c>
      <c r="R262" s="2"/>
    </row>
    <row r="263" spans="1:18" ht="31.5" outlineLevel="1">
      <c r="A263" s="17" t="s">
        <v>261</v>
      </c>
      <c r="B263" s="17" t="s">
        <v>19</v>
      </c>
      <c r="C263" s="17" t="s">
        <v>25</v>
      </c>
      <c r="D263" s="17"/>
      <c r="E263" s="17"/>
      <c r="F263" s="18">
        <f>F264</f>
        <v>3548006.34</v>
      </c>
      <c r="G263" s="18">
        <f>G264</f>
        <v>6462728</v>
      </c>
      <c r="H263" s="18">
        <v>6462728</v>
      </c>
      <c r="I263" s="18">
        <v>2666377.75</v>
      </c>
      <c r="J263" s="19">
        <f t="shared" si="28"/>
        <v>41.25777458064149</v>
      </c>
      <c r="K263" s="3"/>
      <c r="L263" s="2"/>
      <c r="M263" s="2"/>
      <c r="N263" s="2"/>
      <c r="O263" s="2"/>
      <c r="P263" s="2"/>
      <c r="Q263" s="19">
        <f aca="true" t="shared" si="29" ref="Q263:Q322">I263/F263*100</f>
        <v>75.15143701800714</v>
      </c>
      <c r="R263" s="2"/>
    </row>
    <row r="264" spans="1:18" ht="128.25" customHeight="1" outlineLevel="2">
      <c r="A264" s="17" t="s">
        <v>262</v>
      </c>
      <c r="B264" s="17" t="s">
        <v>19</v>
      </c>
      <c r="C264" s="17" t="s">
        <v>25</v>
      </c>
      <c r="D264" s="17" t="s">
        <v>13</v>
      </c>
      <c r="E264" s="17"/>
      <c r="F264" s="18">
        <f>F265</f>
        <v>3548006.34</v>
      </c>
      <c r="G264" s="18">
        <f>G265</f>
        <v>6462728</v>
      </c>
      <c r="H264" s="18">
        <v>6462728</v>
      </c>
      <c r="I264" s="18">
        <v>2666377.75</v>
      </c>
      <c r="J264" s="19">
        <f t="shared" si="28"/>
        <v>41.25777458064149</v>
      </c>
      <c r="K264" s="3"/>
      <c r="L264" s="2"/>
      <c r="M264" s="2"/>
      <c r="N264" s="2"/>
      <c r="O264" s="2"/>
      <c r="P264" s="2"/>
      <c r="Q264" s="19">
        <f t="shared" si="29"/>
        <v>75.15143701800714</v>
      </c>
      <c r="R264" s="2"/>
    </row>
    <row r="265" spans="1:18" ht="31.5" outlineLevel="3">
      <c r="A265" s="11" t="s">
        <v>258</v>
      </c>
      <c r="B265" s="11" t="s">
        <v>19</v>
      </c>
      <c r="C265" s="11" t="s">
        <v>25</v>
      </c>
      <c r="D265" s="11" t="s">
        <v>13</v>
      </c>
      <c r="E265" s="11" t="s">
        <v>84</v>
      </c>
      <c r="F265" s="12">
        <v>3548006.34</v>
      </c>
      <c r="G265" s="12">
        <v>6462728</v>
      </c>
      <c r="H265" s="12">
        <v>6462728</v>
      </c>
      <c r="I265" s="12">
        <v>2666377.75</v>
      </c>
      <c r="J265" s="15">
        <f t="shared" si="28"/>
        <v>41.25777458064149</v>
      </c>
      <c r="K265" s="26"/>
      <c r="L265" s="27"/>
      <c r="M265" s="27"/>
      <c r="N265" s="27"/>
      <c r="O265" s="27"/>
      <c r="P265" s="27"/>
      <c r="Q265" s="15">
        <f t="shared" si="29"/>
        <v>75.15143701800714</v>
      </c>
      <c r="R265" s="2"/>
    </row>
    <row r="266" spans="1:18" ht="49.5" customHeight="1" outlineLevel="1">
      <c r="A266" s="17" t="s">
        <v>263</v>
      </c>
      <c r="B266" s="17" t="s">
        <v>19</v>
      </c>
      <c r="C266" s="17" t="s">
        <v>55</v>
      </c>
      <c r="D266" s="17"/>
      <c r="E266" s="17"/>
      <c r="F266" s="18">
        <f>F267</f>
        <v>0</v>
      </c>
      <c r="G266" s="18">
        <f>G267</f>
        <v>4586000</v>
      </c>
      <c r="H266" s="18">
        <v>4586000</v>
      </c>
      <c r="I266" s="18">
        <v>0</v>
      </c>
      <c r="J266" s="19">
        <f t="shared" si="28"/>
        <v>0</v>
      </c>
      <c r="K266" s="3"/>
      <c r="L266" s="2"/>
      <c r="M266" s="2"/>
      <c r="N266" s="2"/>
      <c r="O266" s="2"/>
      <c r="P266" s="2"/>
      <c r="Q266" s="19"/>
      <c r="R266" s="2"/>
    </row>
    <row r="267" spans="1:18" ht="78.75" outlineLevel="2">
      <c r="A267" s="17" t="s">
        <v>264</v>
      </c>
      <c r="B267" s="17" t="s">
        <v>19</v>
      </c>
      <c r="C267" s="17" t="s">
        <v>55</v>
      </c>
      <c r="D267" s="17" t="s">
        <v>30</v>
      </c>
      <c r="E267" s="17"/>
      <c r="F267" s="18">
        <f>F268</f>
        <v>0</v>
      </c>
      <c r="G267" s="18">
        <f>G268</f>
        <v>4586000</v>
      </c>
      <c r="H267" s="18">
        <v>4586000</v>
      </c>
      <c r="I267" s="18">
        <v>0</v>
      </c>
      <c r="J267" s="19">
        <f t="shared" si="28"/>
        <v>0</v>
      </c>
      <c r="K267" s="3"/>
      <c r="L267" s="2"/>
      <c r="M267" s="2"/>
      <c r="N267" s="2"/>
      <c r="O267" s="2"/>
      <c r="P267" s="2"/>
      <c r="Q267" s="19"/>
      <c r="R267" s="2"/>
    </row>
    <row r="268" spans="1:18" ht="31.5" outlineLevel="3">
      <c r="A268" s="11" t="s">
        <v>258</v>
      </c>
      <c r="B268" s="11" t="s">
        <v>19</v>
      </c>
      <c r="C268" s="11" t="s">
        <v>55</v>
      </c>
      <c r="D268" s="11" t="s">
        <v>30</v>
      </c>
      <c r="E268" s="11" t="s">
        <v>84</v>
      </c>
      <c r="F268" s="12">
        <v>0</v>
      </c>
      <c r="G268" s="12">
        <v>4586000</v>
      </c>
      <c r="H268" s="12">
        <v>4586000</v>
      </c>
      <c r="I268" s="12">
        <v>0</v>
      </c>
      <c r="J268" s="15">
        <f t="shared" si="28"/>
        <v>0</v>
      </c>
      <c r="K268" s="26"/>
      <c r="L268" s="27"/>
      <c r="M268" s="27"/>
      <c r="N268" s="27"/>
      <c r="O268" s="27"/>
      <c r="P268" s="27"/>
      <c r="Q268" s="15"/>
      <c r="R268" s="2"/>
    </row>
    <row r="269" spans="1:18" ht="31.5">
      <c r="A269" s="17" t="s">
        <v>99</v>
      </c>
      <c r="B269" s="17" t="s">
        <v>100</v>
      </c>
      <c r="C269" s="17"/>
      <c r="D269" s="17"/>
      <c r="E269" s="17"/>
      <c r="F269" s="18">
        <f>F270+F272+F274</f>
        <v>120722595.91</v>
      </c>
      <c r="G269" s="18">
        <f>G270+G272+G274</f>
        <v>287897486</v>
      </c>
      <c r="H269" s="18">
        <v>293318386</v>
      </c>
      <c r="I269" s="18">
        <v>123885298.61</v>
      </c>
      <c r="J269" s="19">
        <f aca="true" t="shared" si="30" ref="J269:J275">I269/H269*100</f>
        <v>42.2357767269318</v>
      </c>
      <c r="K269" s="3"/>
      <c r="L269" s="2"/>
      <c r="M269" s="2"/>
      <c r="N269" s="2"/>
      <c r="O269" s="2"/>
      <c r="P269" s="2"/>
      <c r="Q269" s="19">
        <f t="shared" si="29"/>
        <v>102.61981004977547</v>
      </c>
      <c r="R269" s="2"/>
    </row>
    <row r="270" spans="1:18" ht="15.75" customHeight="1" outlineLevel="2">
      <c r="A270" s="17" t="s">
        <v>265</v>
      </c>
      <c r="B270" s="17" t="s">
        <v>100</v>
      </c>
      <c r="C270" s="17" t="s">
        <v>7</v>
      </c>
      <c r="D270" s="17" t="s">
        <v>16</v>
      </c>
      <c r="E270" s="17"/>
      <c r="F270" s="18">
        <f>F271</f>
        <v>91876321.52</v>
      </c>
      <c r="G270" s="18">
        <f>G271</f>
        <v>222878100</v>
      </c>
      <c r="H270" s="18">
        <v>228299000</v>
      </c>
      <c r="I270" s="18">
        <v>97678062.03</v>
      </c>
      <c r="J270" s="19">
        <f t="shared" si="30"/>
        <v>42.78514668482998</v>
      </c>
      <c r="K270" s="3"/>
      <c r="L270" s="2"/>
      <c r="M270" s="2"/>
      <c r="N270" s="2"/>
      <c r="O270" s="2"/>
      <c r="P270" s="2"/>
      <c r="Q270" s="19">
        <f t="shared" si="29"/>
        <v>106.31472877234975</v>
      </c>
      <c r="R270" s="2"/>
    </row>
    <row r="271" spans="1:18" ht="15.75" customHeight="1" outlineLevel="3">
      <c r="A271" s="11" t="s">
        <v>266</v>
      </c>
      <c r="B271" s="11" t="s">
        <v>100</v>
      </c>
      <c r="C271" s="11" t="s">
        <v>7</v>
      </c>
      <c r="D271" s="11" t="s">
        <v>16</v>
      </c>
      <c r="E271" s="11" t="s">
        <v>101</v>
      </c>
      <c r="F271" s="12">
        <v>91876321.52</v>
      </c>
      <c r="G271" s="12">
        <v>222878100</v>
      </c>
      <c r="H271" s="12">
        <v>228299000</v>
      </c>
      <c r="I271" s="12">
        <v>97678062.03</v>
      </c>
      <c r="J271" s="15">
        <f t="shared" si="30"/>
        <v>42.78514668482998</v>
      </c>
      <c r="K271" s="26"/>
      <c r="L271" s="27"/>
      <c r="M271" s="27"/>
      <c r="N271" s="27"/>
      <c r="O271" s="27"/>
      <c r="P271" s="27"/>
      <c r="Q271" s="15">
        <f t="shared" si="29"/>
        <v>106.31472877234975</v>
      </c>
      <c r="R271" s="2"/>
    </row>
    <row r="272" spans="1:18" ht="31.5" outlineLevel="2">
      <c r="A272" s="17" t="s">
        <v>267</v>
      </c>
      <c r="B272" s="17" t="s">
        <v>100</v>
      </c>
      <c r="C272" s="17" t="s">
        <v>7</v>
      </c>
      <c r="D272" s="17" t="s">
        <v>17</v>
      </c>
      <c r="E272" s="17"/>
      <c r="F272" s="12">
        <f>F273</f>
        <v>0</v>
      </c>
      <c r="G272" s="18">
        <f>G273</f>
        <v>5202200</v>
      </c>
      <c r="H272" s="18">
        <v>5202200</v>
      </c>
      <c r="I272" s="18">
        <v>0</v>
      </c>
      <c r="J272" s="19">
        <f t="shared" si="30"/>
        <v>0</v>
      </c>
      <c r="K272" s="3"/>
      <c r="L272" s="2"/>
      <c r="M272" s="2"/>
      <c r="N272" s="2"/>
      <c r="O272" s="2"/>
      <c r="P272" s="2"/>
      <c r="Q272" s="19"/>
      <c r="R272" s="2"/>
    </row>
    <row r="273" spans="1:18" ht="15.75" customHeight="1" outlineLevel="3">
      <c r="A273" s="11" t="s">
        <v>266</v>
      </c>
      <c r="B273" s="11" t="s">
        <v>100</v>
      </c>
      <c r="C273" s="11" t="s">
        <v>7</v>
      </c>
      <c r="D273" s="11" t="s">
        <v>17</v>
      </c>
      <c r="E273" s="11" t="s">
        <v>101</v>
      </c>
      <c r="F273" s="12">
        <v>0</v>
      </c>
      <c r="G273" s="12">
        <v>5202200</v>
      </c>
      <c r="H273" s="12">
        <v>5202200</v>
      </c>
      <c r="I273" s="12">
        <v>0</v>
      </c>
      <c r="J273" s="15">
        <f t="shared" si="30"/>
        <v>0</v>
      </c>
      <c r="K273" s="26"/>
      <c r="L273" s="27"/>
      <c r="M273" s="27"/>
      <c r="N273" s="27"/>
      <c r="O273" s="27"/>
      <c r="P273" s="27"/>
      <c r="Q273" s="15"/>
      <c r="R273" s="2"/>
    </row>
    <row r="274" spans="1:18" ht="48.75" customHeight="1" outlineLevel="2">
      <c r="A274" s="17" t="s">
        <v>268</v>
      </c>
      <c r="B274" s="17" t="s">
        <v>100</v>
      </c>
      <c r="C274" s="17" t="s">
        <v>7</v>
      </c>
      <c r="D274" s="17" t="s">
        <v>39</v>
      </c>
      <c r="E274" s="17"/>
      <c r="F274" s="18">
        <f>F275</f>
        <v>28846274.39</v>
      </c>
      <c r="G274" s="18">
        <f>G275</f>
        <v>59817186</v>
      </c>
      <c r="H274" s="18">
        <v>59817186</v>
      </c>
      <c r="I274" s="18">
        <v>26207236.58</v>
      </c>
      <c r="J274" s="19">
        <f t="shared" si="30"/>
        <v>43.81221908365933</v>
      </c>
      <c r="K274" s="3"/>
      <c r="L274" s="2"/>
      <c r="M274" s="2"/>
      <c r="N274" s="2"/>
      <c r="O274" s="2"/>
      <c r="P274" s="2"/>
      <c r="Q274" s="19">
        <f t="shared" si="29"/>
        <v>90.85137382276699</v>
      </c>
      <c r="R274" s="2"/>
    </row>
    <row r="275" spans="1:18" ht="15.75" customHeight="1" outlineLevel="3">
      <c r="A275" s="11" t="s">
        <v>266</v>
      </c>
      <c r="B275" s="11" t="s">
        <v>100</v>
      </c>
      <c r="C275" s="11" t="s">
        <v>7</v>
      </c>
      <c r="D275" s="11" t="s">
        <v>39</v>
      </c>
      <c r="E275" s="11" t="s">
        <v>101</v>
      </c>
      <c r="F275" s="12">
        <v>28846274.39</v>
      </c>
      <c r="G275" s="12">
        <v>59817186</v>
      </c>
      <c r="H275" s="12">
        <v>59817186</v>
      </c>
      <c r="I275" s="12">
        <v>26207236.58</v>
      </c>
      <c r="J275" s="15">
        <f t="shared" si="30"/>
        <v>43.81221908365933</v>
      </c>
      <c r="K275" s="26"/>
      <c r="L275" s="27"/>
      <c r="M275" s="27"/>
      <c r="N275" s="27"/>
      <c r="O275" s="27"/>
      <c r="P275" s="27"/>
      <c r="Q275" s="15">
        <f t="shared" si="29"/>
        <v>90.85137382276699</v>
      </c>
      <c r="R275" s="2"/>
    </row>
    <row r="276" spans="1:18" ht="31.5">
      <c r="A276" s="17" t="s">
        <v>102</v>
      </c>
      <c r="B276" s="17" t="s">
        <v>103</v>
      </c>
      <c r="C276" s="17"/>
      <c r="D276" s="17"/>
      <c r="E276" s="17"/>
      <c r="F276" s="18">
        <f>F277+F279+F281+F283+F285</f>
        <v>122432179.72</v>
      </c>
      <c r="G276" s="18">
        <f>G277+G279+G281+G283+G285</f>
        <v>397109737.4</v>
      </c>
      <c r="H276" s="18">
        <v>397109737.4</v>
      </c>
      <c r="I276" s="18">
        <v>136641855.68</v>
      </c>
      <c r="J276" s="19">
        <f aca="true" t="shared" si="31" ref="J276:J286">I276/H276*100</f>
        <v>34.40909220071923</v>
      </c>
      <c r="K276" s="3"/>
      <c r="L276" s="2"/>
      <c r="M276" s="2"/>
      <c r="N276" s="2"/>
      <c r="O276" s="2"/>
      <c r="P276" s="2"/>
      <c r="Q276" s="19">
        <f t="shared" si="29"/>
        <v>111.60616105381547</v>
      </c>
      <c r="R276" s="2"/>
    </row>
    <row r="277" spans="1:18" ht="78.75" outlineLevel="2">
      <c r="A277" s="17" t="s">
        <v>269</v>
      </c>
      <c r="B277" s="17" t="s">
        <v>103</v>
      </c>
      <c r="C277" s="17" t="s">
        <v>7</v>
      </c>
      <c r="D277" s="17" t="s">
        <v>16</v>
      </c>
      <c r="E277" s="17"/>
      <c r="F277" s="18">
        <f>F278</f>
        <v>7106030.69</v>
      </c>
      <c r="G277" s="18">
        <f>G278</f>
        <v>17720577</v>
      </c>
      <c r="H277" s="18">
        <v>17720577</v>
      </c>
      <c r="I277" s="18">
        <v>8208768.36</v>
      </c>
      <c r="J277" s="19">
        <f t="shared" si="31"/>
        <v>46.32336949299112</v>
      </c>
      <c r="K277" s="3"/>
      <c r="L277" s="2"/>
      <c r="M277" s="2"/>
      <c r="N277" s="2"/>
      <c r="O277" s="2"/>
      <c r="P277" s="2"/>
      <c r="Q277" s="19">
        <f t="shared" si="29"/>
        <v>115.51833531414147</v>
      </c>
      <c r="R277" s="2"/>
    </row>
    <row r="278" spans="1:18" ht="31.5" outlineLevel="3">
      <c r="A278" s="11" t="s">
        <v>129</v>
      </c>
      <c r="B278" s="11" t="s">
        <v>103</v>
      </c>
      <c r="C278" s="11" t="s">
        <v>7</v>
      </c>
      <c r="D278" s="11" t="s">
        <v>16</v>
      </c>
      <c r="E278" s="11" t="s">
        <v>18</v>
      </c>
      <c r="F278" s="12">
        <v>7106030.69</v>
      </c>
      <c r="G278" s="12">
        <v>17720577</v>
      </c>
      <c r="H278" s="12">
        <v>17720577</v>
      </c>
      <c r="I278" s="12">
        <v>8208768.36</v>
      </c>
      <c r="J278" s="15">
        <f t="shared" si="31"/>
        <v>46.32336949299112</v>
      </c>
      <c r="K278" s="26"/>
      <c r="L278" s="27"/>
      <c r="M278" s="27"/>
      <c r="N278" s="27"/>
      <c r="O278" s="27"/>
      <c r="P278" s="27"/>
      <c r="Q278" s="15">
        <f t="shared" si="29"/>
        <v>115.51833531414147</v>
      </c>
      <c r="R278" s="2"/>
    </row>
    <row r="279" spans="1:18" ht="94.5" outlineLevel="2">
      <c r="A279" s="17" t="s">
        <v>270</v>
      </c>
      <c r="B279" s="17" t="s">
        <v>103</v>
      </c>
      <c r="C279" s="17" t="s">
        <v>7</v>
      </c>
      <c r="D279" s="17" t="s">
        <v>9</v>
      </c>
      <c r="E279" s="17"/>
      <c r="F279" s="18">
        <f>F280</f>
        <v>8699671.03</v>
      </c>
      <c r="G279" s="18">
        <f>G280</f>
        <v>19742556</v>
      </c>
      <c r="H279" s="18">
        <v>19742556</v>
      </c>
      <c r="I279" s="18">
        <v>10954112.88</v>
      </c>
      <c r="J279" s="19">
        <f t="shared" si="31"/>
        <v>55.48477552754568</v>
      </c>
      <c r="K279" s="3"/>
      <c r="L279" s="2"/>
      <c r="M279" s="2"/>
      <c r="N279" s="2"/>
      <c r="O279" s="2"/>
      <c r="P279" s="2"/>
      <c r="Q279" s="19">
        <f t="shared" si="29"/>
        <v>125.91410459344692</v>
      </c>
      <c r="R279" s="2"/>
    </row>
    <row r="280" spans="1:18" ht="47.25" outlineLevel="3">
      <c r="A280" s="11" t="s">
        <v>271</v>
      </c>
      <c r="B280" s="11" t="s">
        <v>103</v>
      </c>
      <c r="C280" s="11" t="s">
        <v>7</v>
      </c>
      <c r="D280" s="11" t="s">
        <v>9</v>
      </c>
      <c r="E280" s="11" t="s">
        <v>54</v>
      </c>
      <c r="F280" s="12">
        <v>8699671.03</v>
      </c>
      <c r="G280" s="12">
        <v>19742556</v>
      </c>
      <c r="H280" s="12">
        <v>19742556</v>
      </c>
      <c r="I280" s="12">
        <v>10954112.88</v>
      </c>
      <c r="J280" s="15">
        <f t="shared" si="31"/>
        <v>55.48477552754568</v>
      </c>
      <c r="K280" s="26"/>
      <c r="L280" s="27"/>
      <c r="M280" s="27"/>
      <c r="N280" s="27"/>
      <c r="O280" s="27"/>
      <c r="P280" s="27"/>
      <c r="Q280" s="15">
        <f t="shared" si="29"/>
        <v>125.91410459344692</v>
      </c>
      <c r="R280" s="2"/>
    </row>
    <row r="281" spans="1:18" ht="31.5" outlineLevel="2">
      <c r="A281" s="17" t="s">
        <v>272</v>
      </c>
      <c r="B281" s="17" t="s">
        <v>103</v>
      </c>
      <c r="C281" s="17" t="s">
        <v>7</v>
      </c>
      <c r="D281" s="17" t="s">
        <v>13</v>
      </c>
      <c r="E281" s="17"/>
      <c r="F281" s="18">
        <f>F282</f>
        <v>97176478</v>
      </c>
      <c r="G281" s="18">
        <f>G282</f>
        <v>215188670.65</v>
      </c>
      <c r="H281" s="18">
        <v>215188670.65</v>
      </c>
      <c r="I281" s="18">
        <v>81622057.49</v>
      </c>
      <c r="J281" s="19">
        <f t="shared" si="31"/>
        <v>37.93046225131276</v>
      </c>
      <c r="K281" s="3"/>
      <c r="L281" s="2"/>
      <c r="M281" s="2"/>
      <c r="N281" s="2"/>
      <c r="O281" s="2"/>
      <c r="P281" s="2"/>
      <c r="Q281" s="19">
        <f t="shared" si="29"/>
        <v>83.99363628922629</v>
      </c>
      <c r="R281" s="2"/>
    </row>
    <row r="282" spans="1:18" ht="31.5" outlineLevel="3">
      <c r="A282" s="11" t="s">
        <v>129</v>
      </c>
      <c r="B282" s="11" t="s">
        <v>103</v>
      </c>
      <c r="C282" s="11" t="s">
        <v>7</v>
      </c>
      <c r="D282" s="11" t="s">
        <v>13</v>
      </c>
      <c r="E282" s="11" t="s">
        <v>18</v>
      </c>
      <c r="F282" s="12">
        <v>97176478</v>
      </c>
      <c r="G282" s="12">
        <v>215188670.65</v>
      </c>
      <c r="H282" s="12">
        <v>215188670.65</v>
      </c>
      <c r="I282" s="12">
        <v>81622057.49</v>
      </c>
      <c r="J282" s="15">
        <f t="shared" si="31"/>
        <v>37.93046225131276</v>
      </c>
      <c r="K282" s="26"/>
      <c r="L282" s="27"/>
      <c r="M282" s="27"/>
      <c r="N282" s="27"/>
      <c r="O282" s="27"/>
      <c r="P282" s="27"/>
      <c r="Q282" s="15">
        <f t="shared" si="29"/>
        <v>83.99363628922629</v>
      </c>
      <c r="R282" s="2"/>
    </row>
    <row r="283" spans="1:18" ht="47.25" outlineLevel="2">
      <c r="A283" s="17" t="s">
        <v>273</v>
      </c>
      <c r="B283" s="17" t="s">
        <v>103</v>
      </c>
      <c r="C283" s="17" t="s">
        <v>7</v>
      </c>
      <c r="D283" s="17" t="s">
        <v>19</v>
      </c>
      <c r="E283" s="17"/>
      <c r="F283" s="18">
        <f>F284</f>
        <v>9450000</v>
      </c>
      <c r="G283" s="18">
        <f>G284</f>
        <v>76600000</v>
      </c>
      <c r="H283" s="18">
        <v>76600000</v>
      </c>
      <c r="I283" s="18">
        <v>10500000</v>
      </c>
      <c r="J283" s="19">
        <f t="shared" si="31"/>
        <v>13.707571801566578</v>
      </c>
      <c r="K283" s="3"/>
      <c r="L283" s="2"/>
      <c r="M283" s="2"/>
      <c r="N283" s="2"/>
      <c r="O283" s="2"/>
      <c r="P283" s="2"/>
      <c r="Q283" s="19">
        <f t="shared" si="29"/>
        <v>111.11111111111111</v>
      </c>
      <c r="R283" s="2"/>
    </row>
    <row r="284" spans="1:18" ht="31.5" outlineLevel="3">
      <c r="A284" s="11" t="s">
        <v>129</v>
      </c>
      <c r="B284" s="11" t="s">
        <v>103</v>
      </c>
      <c r="C284" s="11" t="s">
        <v>7</v>
      </c>
      <c r="D284" s="11" t="s">
        <v>19</v>
      </c>
      <c r="E284" s="11" t="s">
        <v>18</v>
      </c>
      <c r="F284" s="12">
        <v>9450000</v>
      </c>
      <c r="G284" s="12">
        <v>76600000</v>
      </c>
      <c r="H284" s="12">
        <v>76600000</v>
      </c>
      <c r="I284" s="12">
        <v>10500000</v>
      </c>
      <c r="J284" s="15">
        <f t="shared" si="31"/>
        <v>13.707571801566578</v>
      </c>
      <c r="K284" s="26"/>
      <c r="L284" s="27"/>
      <c r="M284" s="27"/>
      <c r="N284" s="27"/>
      <c r="O284" s="27"/>
      <c r="P284" s="27"/>
      <c r="Q284" s="15">
        <f t="shared" si="29"/>
        <v>111.11111111111111</v>
      </c>
      <c r="R284" s="2"/>
    </row>
    <row r="285" spans="1:18" ht="31.5" outlineLevel="2">
      <c r="A285" s="17" t="s">
        <v>274</v>
      </c>
      <c r="B285" s="17" t="s">
        <v>103</v>
      </c>
      <c r="C285" s="17" t="s">
        <v>7</v>
      </c>
      <c r="D285" s="17" t="s">
        <v>20</v>
      </c>
      <c r="E285" s="17"/>
      <c r="F285" s="18">
        <f>F286</f>
        <v>0</v>
      </c>
      <c r="G285" s="18">
        <f>G286</f>
        <v>67857933.75</v>
      </c>
      <c r="H285" s="18">
        <v>67857933.75</v>
      </c>
      <c r="I285" s="18">
        <v>25356916.95</v>
      </c>
      <c r="J285" s="19">
        <f t="shared" si="31"/>
        <v>37.36765260701738</v>
      </c>
      <c r="K285" s="3"/>
      <c r="L285" s="2"/>
      <c r="M285" s="2"/>
      <c r="N285" s="2"/>
      <c r="O285" s="2"/>
      <c r="P285" s="2"/>
      <c r="Q285" s="19"/>
      <c r="R285" s="2"/>
    </row>
    <row r="286" spans="1:18" ht="31.5" outlineLevel="3">
      <c r="A286" s="11" t="s">
        <v>129</v>
      </c>
      <c r="B286" s="11" t="s">
        <v>103</v>
      </c>
      <c r="C286" s="11" t="s">
        <v>7</v>
      </c>
      <c r="D286" s="11" t="s">
        <v>20</v>
      </c>
      <c r="E286" s="11" t="s">
        <v>18</v>
      </c>
      <c r="F286" s="12">
        <v>0</v>
      </c>
      <c r="G286" s="12">
        <v>67857933.75</v>
      </c>
      <c r="H286" s="12">
        <v>67857933.75</v>
      </c>
      <c r="I286" s="12">
        <v>25356916.95</v>
      </c>
      <c r="J286" s="15">
        <f t="shared" si="31"/>
        <v>37.36765260701738</v>
      </c>
      <c r="K286" s="26"/>
      <c r="L286" s="27"/>
      <c r="M286" s="27"/>
      <c r="N286" s="27"/>
      <c r="O286" s="27"/>
      <c r="P286" s="27"/>
      <c r="Q286" s="15"/>
      <c r="R286" s="2"/>
    </row>
    <row r="287" spans="1:18" ht="47.25">
      <c r="A287" s="17" t="s">
        <v>104</v>
      </c>
      <c r="B287" s="17" t="s">
        <v>105</v>
      </c>
      <c r="C287" s="17"/>
      <c r="D287" s="17"/>
      <c r="E287" s="17"/>
      <c r="F287" s="18">
        <f>F288+F293+F296+F299+F302+F306+F309</f>
        <v>142859762.36</v>
      </c>
      <c r="G287" s="18">
        <f>G288+G293+G296+G299+G302+G306+G309</f>
        <v>176522804.79</v>
      </c>
      <c r="H287" s="18">
        <v>176522804.79</v>
      </c>
      <c r="I287" s="18">
        <v>81691806.59</v>
      </c>
      <c r="J287" s="19">
        <f aca="true" t="shared" si="32" ref="J287:J303">I287/H287*100</f>
        <v>46.27833026287142</v>
      </c>
      <c r="K287" s="3"/>
      <c r="L287" s="2"/>
      <c r="M287" s="2"/>
      <c r="N287" s="2"/>
      <c r="O287" s="2"/>
      <c r="P287" s="2"/>
      <c r="Q287" s="19">
        <f t="shared" si="29"/>
        <v>57.18321607181483</v>
      </c>
      <c r="R287" s="2"/>
    </row>
    <row r="288" spans="1:18" ht="31.5" outlineLevel="1">
      <c r="A288" s="17" t="s">
        <v>275</v>
      </c>
      <c r="B288" s="17" t="s">
        <v>105</v>
      </c>
      <c r="C288" s="17" t="s">
        <v>25</v>
      </c>
      <c r="D288" s="17"/>
      <c r="E288" s="17"/>
      <c r="F288" s="18">
        <f>F289+F291</f>
        <v>10975695.8</v>
      </c>
      <c r="G288" s="18">
        <f>G289+G291</f>
        <v>25767561</v>
      </c>
      <c r="H288" s="18">
        <v>25767561</v>
      </c>
      <c r="I288" s="18">
        <v>12941046.21</v>
      </c>
      <c r="J288" s="19">
        <f t="shared" si="32"/>
        <v>50.22223954374262</v>
      </c>
      <c r="K288" s="3"/>
      <c r="L288" s="2"/>
      <c r="M288" s="2"/>
      <c r="N288" s="2"/>
      <c r="O288" s="2"/>
      <c r="P288" s="2"/>
      <c r="Q288" s="19">
        <f t="shared" si="29"/>
        <v>117.90638557967324</v>
      </c>
      <c r="R288" s="2"/>
    </row>
    <row r="289" spans="1:18" ht="63" outlineLevel="2">
      <c r="A289" s="17" t="s">
        <v>276</v>
      </c>
      <c r="B289" s="17" t="s">
        <v>105</v>
      </c>
      <c r="C289" s="17" t="s">
        <v>25</v>
      </c>
      <c r="D289" s="17" t="s">
        <v>16</v>
      </c>
      <c r="E289" s="17"/>
      <c r="F289" s="18">
        <f>F290</f>
        <v>10975695.8</v>
      </c>
      <c r="G289" s="18">
        <f>G290</f>
        <v>24428561</v>
      </c>
      <c r="H289" s="18">
        <v>24428561</v>
      </c>
      <c r="I289" s="18">
        <v>12941046.21</v>
      </c>
      <c r="J289" s="19">
        <f t="shared" si="32"/>
        <v>52.975065579998756</v>
      </c>
      <c r="K289" s="3"/>
      <c r="L289" s="2"/>
      <c r="M289" s="2"/>
      <c r="N289" s="2"/>
      <c r="O289" s="2"/>
      <c r="P289" s="2"/>
      <c r="Q289" s="19">
        <f t="shared" si="29"/>
        <v>117.90638557967324</v>
      </c>
      <c r="R289" s="2"/>
    </row>
    <row r="290" spans="1:18" ht="15.75" outlineLevel="3">
      <c r="A290" s="11" t="s">
        <v>133</v>
      </c>
      <c r="B290" s="11" t="s">
        <v>105</v>
      </c>
      <c r="C290" s="11" t="s">
        <v>25</v>
      </c>
      <c r="D290" s="11" t="s">
        <v>16</v>
      </c>
      <c r="E290" s="11" t="s">
        <v>22</v>
      </c>
      <c r="F290" s="12">
        <v>10975695.8</v>
      </c>
      <c r="G290" s="12">
        <v>24428561</v>
      </c>
      <c r="H290" s="12">
        <v>24428561</v>
      </c>
      <c r="I290" s="12">
        <v>12941046.21</v>
      </c>
      <c r="J290" s="15">
        <f t="shared" si="32"/>
        <v>52.975065579998756</v>
      </c>
      <c r="K290" s="26"/>
      <c r="L290" s="27"/>
      <c r="M290" s="27"/>
      <c r="N290" s="27"/>
      <c r="O290" s="27"/>
      <c r="P290" s="27"/>
      <c r="Q290" s="15">
        <f t="shared" si="29"/>
        <v>117.90638557967324</v>
      </c>
      <c r="R290" s="2"/>
    </row>
    <row r="291" spans="1:18" ht="31.5" outlineLevel="2">
      <c r="A291" s="17" t="s">
        <v>277</v>
      </c>
      <c r="B291" s="17" t="s">
        <v>105</v>
      </c>
      <c r="C291" s="17" t="s">
        <v>25</v>
      </c>
      <c r="D291" s="17" t="s">
        <v>39</v>
      </c>
      <c r="E291" s="17"/>
      <c r="F291" s="18">
        <f>F292</f>
        <v>0</v>
      </c>
      <c r="G291" s="18">
        <f>G292</f>
        <v>1339000</v>
      </c>
      <c r="H291" s="18">
        <v>1339000</v>
      </c>
      <c r="I291" s="18">
        <v>0</v>
      </c>
      <c r="J291" s="19">
        <f t="shared" si="32"/>
        <v>0</v>
      </c>
      <c r="K291" s="3"/>
      <c r="L291" s="2"/>
      <c r="M291" s="2"/>
      <c r="N291" s="2"/>
      <c r="O291" s="2"/>
      <c r="P291" s="2"/>
      <c r="Q291" s="19"/>
      <c r="R291" s="2"/>
    </row>
    <row r="292" spans="1:18" ht="15.75" outlineLevel="3">
      <c r="A292" s="11" t="s">
        <v>133</v>
      </c>
      <c r="B292" s="11" t="s">
        <v>105</v>
      </c>
      <c r="C292" s="11" t="s">
        <v>25</v>
      </c>
      <c r="D292" s="11" t="s">
        <v>39</v>
      </c>
      <c r="E292" s="11" t="s">
        <v>22</v>
      </c>
      <c r="F292" s="12">
        <v>0</v>
      </c>
      <c r="G292" s="12">
        <v>1339000</v>
      </c>
      <c r="H292" s="12">
        <v>1339000</v>
      </c>
      <c r="I292" s="12">
        <v>0</v>
      </c>
      <c r="J292" s="15">
        <f t="shared" si="32"/>
        <v>0</v>
      </c>
      <c r="K292" s="26"/>
      <c r="L292" s="27"/>
      <c r="M292" s="27"/>
      <c r="N292" s="27"/>
      <c r="O292" s="27"/>
      <c r="P292" s="27"/>
      <c r="Q292" s="15"/>
      <c r="R292" s="2"/>
    </row>
    <row r="293" spans="1:18" ht="47.25" outlineLevel="1">
      <c r="A293" s="17" t="s">
        <v>278</v>
      </c>
      <c r="B293" s="17" t="s">
        <v>105</v>
      </c>
      <c r="C293" s="17" t="s">
        <v>55</v>
      </c>
      <c r="D293" s="17"/>
      <c r="E293" s="17"/>
      <c r="F293" s="18">
        <f>F294</f>
        <v>1192100</v>
      </c>
      <c r="G293" s="18">
        <f>G294</f>
        <v>10200000</v>
      </c>
      <c r="H293" s="18">
        <v>10200000</v>
      </c>
      <c r="I293" s="18">
        <v>1000260</v>
      </c>
      <c r="J293" s="19">
        <f t="shared" si="32"/>
        <v>9.806470588235294</v>
      </c>
      <c r="K293" s="3"/>
      <c r="L293" s="2"/>
      <c r="M293" s="2"/>
      <c r="N293" s="2"/>
      <c r="O293" s="2"/>
      <c r="P293" s="2"/>
      <c r="Q293" s="19">
        <f t="shared" si="29"/>
        <v>83.90739031960406</v>
      </c>
      <c r="R293" s="2"/>
    </row>
    <row r="294" spans="1:18" ht="94.5" outlineLevel="2">
      <c r="A294" s="17" t="s">
        <v>279</v>
      </c>
      <c r="B294" s="17" t="s">
        <v>105</v>
      </c>
      <c r="C294" s="17" t="s">
        <v>55</v>
      </c>
      <c r="D294" s="17" t="s">
        <v>9</v>
      </c>
      <c r="E294" s="17"/>
      <c r="F294" s="18">
        <f>F295</f>
        <v>1192100</v>
      </c>
      <c r="G294" s="18">
        <f>G295</f>
        <v>10200000</v>
      </c>
      <c r="H294" s="18">
        <v>10200000</v>
      </c>
      <c r="I294" s="18">
        <v>1000260</v>
      </c>
      <c r="J294" s="19">
        <f t="shared" si="32"/>
        <v>9.806470588235294</v>
      </c>
      <c r="K294" s="3"/>
      <c r="L294" s="2"/>
      <c r="M294" s="2"/>
      <c r="N294" s="2"/>
      <c r="O294" s="2"/>
      <c r="P294" s="2"/>
      <c r="Q294" s="19">
        <f t="shared" si="29"/>
        <v>83.90739031960406</v>
      </c>
      <c r="R294" s="2"/>
    </row>
    <row r="295" spans="1:18" ht="15.75" outlineLevel="3">
      <c r="A295" s="11" t="s">
        <v>133</v>
      </c>
      <c r="B295" s="11" t="s">
        <v>105</v>
      </c>
      <c r="C295" s="11" t="s">
        <v>55</v>
      </c>
      <c r="D295" s="11" t="s">
        <v>9</v>
      </c>
      <c r="E295" s="11" t="s">
        <v>22</v>
      </c>
      <c r="F295" s="12">
        <v>1192100</v>
      </c>
      <c r="G295" s="12">
        <v>10200000</v>
      </c>
      <c r="H295" s="12">
        <v>10200000</v>
      </c>
      <c r="I295" s="12">
        <v>1000260</v>
      </c>
      <c r="J295" s="15">
        <f t="shared" si="32"/>
        <v>9.806470588235294</v>
      </c>
      <c r="K295" s="26"/>
      <c r="L295" s="27"/>
      <c r="M295" s="27"/>
      <c r="N295" s="27"/>
      <c r="O295" s="27"/>
      <c r="P295" s="27"/>
      <c r="Q295" s="15">
        <f t="shared" si="29"/>
        <v>83.90739031960406</v>
      </c>
      <c r="R295" s="2"/>
    </row>
    <row r="296" spans="1:18" ht="47.25" outlineLevel="1">
      <c r="A296" s="17" t="s">
        <v>280</v>
      </c>
      <c r="B296" s="17" t="s">
        <v>105</v>
      </c>
      <c r="C296" s="17" t="s">
        <v>57</v>
      </c>
      <c r="D296" s="17"/>
      <c r="E296" s="17"/>
      <c r="F296" s="18">
        <f>F297</f>
        <v>53499943</v>
      </c>
      <c r="G296" s="18">
        <f>G297</f>
        <v>29781900</v>
      </c>
      <c r="H296" s="18">
        <v>29781900</v>
      </c>
      <c r="I296" s="18">
        <v>19023086.25</v>
      </c>
      <c r="J296" s="19">
        <f t="shared" si="32"/>
        <v>63.87465625094436</v>
      </c>
      <c r="K296" s="3"/>
      <c r="L296" s="2"/>
      <c r="M296" s="2"/>
      <c r="N296" s="2"/>
      <c r="O296" s="2"/>
      <c r="P296" s="2"/>
      <c r="Q296" s="19">
        <f t="shared" si="29"/>
        <v>35.55720844412863</v>
      </c>
      <c r="R296" s="2"/>
    </row>
    <row r="297" spans="1:18" ht="49.5" customHeight="1" outlineLevel="2">
      <c r="A297" s="17" t="s">
        <v>281</v>
      </c>
      <c r="B297" s="17" t="s">
        <v>105</v>
      </c>
      <c r="C297" s="17" t="s">
        <v>57</v>
      </c>
      <c r="D297" s="17" t="s">
        <v>19</v>
      </c>
      <c r="E297" s="17"/>
      <c r="F297" s="18">
        <f>F298</f>
        <v>53499943</v>
      </c>
      <c r="G297" s="18">
        <f>G298</f>
        <v>29781900</v>
      </c>
      <c r="H297" s="18">
        <v>29781900</v>
      </c>
      <c r="I297" s="18">
        <v>19023086.25</v>
      </c>
      <c r="J297" s="19">
        <f t="shared" si="32"/>
        <v>63.87465625094436</v>
      </c>
      <c r="K297" s="3"/>
      <c r="L297" s="2"/>
      <c r="M297" s="2"/>
      <c r="N297" s="2"/>
      <c r="O297" s="2"/>
      <c r="P297" s="2"/>
      <c r="Q297" s="19">
        <f t="shared" si="29"/>
        <v>35.55720844412863</v>
      </c>
      <c r="R297" s="2"/>
    </row>
    <row r="298" spans="1:18" ht="15.75" outlineLevel="3">
      <c r="A298" s="11" t="s">
        <v>133</v>
      </c>
      <c r="B298" s="11" t="s">
        <v>105</v>
      </c>
      <c r="C298" s="11" t="s">
        <v>57</v>
      </c>
      <c r="D298" s="11" t="s">
        <v>19</v>
      </c>
      <c r="E298" s="11" t="s">
        <v>22</v>
      </c>
      <c r="F298" s="12">
        <v>53499943</v>
      </c>
      <c r="G298" s="12">
        <v>29781900</v>
      </c>
      <c r="H298" s="12">
        <v>29781900</v>
      </c>
      <c r="I298" s="12">
        <v>19023086.25</v>
      </c>
      <c r="J298" s="15">
        <f t="shared" si="32"/>
        <v>63.87465625094436</v>
      </c>
      <c r="K298" s="26"/>
      <c r="L298" s="27"/>
      <c r="M298" s="27"/>
      <c r="N298" s="27"/>
      <c r="O298" s="27"/>
      <c r="P298" s="27"/>
      <c r="Q298" s="15">
        <f t="shared" si="29"/>
        <v>35.55720844412863</v>
      </c>
      <c r="R298" s="2"/>
    </row>
    <row r="299" spans="1:18" ht="47.25" outlineLevel="1">
      <c r="A299" s="17" t="s">
        <v>282</v>
      </c>
      <c r="B299" s="17" t="s">
        <v>105</v>
      </c>
      <c r="C299" s="17" t="s">
        <v>58</v>
      </c>
      <c r="D299" s="17"/>
      <c r="E299" s="17"/>
      <c r="F299" s="18">
        <f>F300</f>
        <v>13943645.67</v>
      </c>
      <c r="G299" s="18">
        <f>G300</f>
        <v>33545000</v>
      </c>
      <c r="H299" s="18">
        <v>33545000</v>
      </c>
      <c r="I299" s="18">
        <v>13978856.64</v>
      </c>
      <c r="J299" s="19">
        <f t="shared" si="32"/>
        <v>41.67195301833358</v>
      </c>
      <c r="K299" s="3"/>
      <c r="L299" s="2"/>
      <c r="M299" s="2"/>
      <c r="N299" s="2"/>
      <c r="O299" s="2"/>
      <c r="P299" s="2"/>
      <c r="Q299" s="19">
        <f t="shared" si="29"/>
        <v>100.2525234134123</v>
      </c>
      <c r="R299" s="2"/>
    </row>
    <row r="300" spans="1:18" ht="63" outlineLevel="2">
      <c r="A300" s="17" t="s">
        <v>283</v>
      </c>
      <c r="B300" s="17" t="s">
        <v>105</v>
      </c>
      <c r="C300" s="17" t="s">
        <v>58</v>
      </c>
      <c r="D300" s="17" t="s">
        <v>30</v>
      </c>
      <c r="E300" s="17"/>
      <c r="F300" s="18">
        <f>F301</f>
        <v>13943645.67</v>
      </c>
      <c r="G300" s="18">
        <f>G301</f>
        <v>33545000</v>
      </c>
      <c r="H300" s="18">
        <v>33545000</v>
      </c>
      <c r="I300" s="18">
        <v>13978856.64</v>
      </c>
      <c r="J300" s="19">
        <f t="shared" si="32"/>
        <v>41.67195301833358</v>
      </c>
      <c r="K300" s="3"/>
      <c r="L300" s="2"/>
      <c r="M300" s="2"/>
      <c r="N300" s="2"/>
      <c r="O300" s="2"/>
      <c r="P300" s="2"/>
      <c r="Q300" s="19">
        <f t="shared" si="29"/>
        <v>100.2525234134123</v>
      </c>
      <c r="R300" s="2"/>
    </row>
    <row r="301" spans="1:18" ht="15.75" outlineLevel="3">
      <c r="A301" s="11" t="s">
        <v>133</v>
      </c>
      <c r="B301" s="11" t="s">
        <v>105</v>
      </c>
      <c r="C301" s="11" t="s">
        <v>58</v>
      </c>
      <c r="D301" s="11" t="s">
        <v>30</v>
      </c>
      <c r="E301" s="11" t="s">
        <v>22</v>
      </c>
      <c r="F301" s="12">
        <v>13943645.67</v>
      </c>
      <c r="G301" s="12">
        <v>33545000</v>
      </c>
      <c r="H301" s="12">
        <v>33545000</v>
      </c>
      <c r="I301" s="12">
        <v>13978856.64</v>
      </c>
      <c r="J301" s="15">
        <f t="shared" si="32"/>
        <v>41.67195301833358</v>
      </c>
      <c r="K301" s="26"/>
      <c r="L301" s="27"/>
      <c r="M301" s="27"/>
      <c r="N301" s="27"/>
      <c r="O301" s="27"/>
      <c r="P301" s="27"/>
      <c r="Q301" s="15">
        <f t="shared" si="29"/>
        <v>100.2525234134123</v>
      </c>
      <c r="R301" s="2"/>
    </row>
    <row r="302" spans="1:18" ht="47.25" outlineLevel="1">
      <c r="A302" s="17" t="s">
        <v>284</v>
      </c>
      <c r="B302" s="17" t="s">
        <v>105</v>
      </c>
      <c r="C302" s="17" t="s">
        <v>59</v>
      </c>
      <c r="D302" s="17"/>
      <c r="E302" s="17"/>
      <c r="F302" s="18">
        <f>F303</f>
        <v>42396563.81</v>
      </c>
      <c r="G302" s="18">
        <f>G303</f>
        <v>32083082.79</v>
      </c>
      <c r="H302" s="18">
        <v>32083082.79</v>
      </c>
      <c r="I302" s="18">
        <v>10439928.35</v>
      </c>
      <c r="J302" s="19">
        <f t="shared" si="32"/>
        <v>32.540290527361755</v>
      </c>
      <c r="K302" s="3"/>
      <c r="L302" s="2"/>
      <c r="M302" s="2"/>
      <c r="N302" s="2"/>
      <c r="O302" s="2"/>
      <c r="P302" s="2"/>
      <c r="Q302" s="19">
        <f t="shared" si="29"/>
        <v>24.62446814507536</v>
      </c>
      <c r="R302" s="2"/>
    </row>
    <row r="303" spans="1:18" ht="47.25" outlineLevel="2">
      <c r="A303" s="17" t="s">
        <v>285</v>
      </c>
      <c r="B303" s="17" t="s">
        <v>105</v>
      </c>
      <c r="C303" s="17" t="s">
        <v>59</v>
      </c>
      <c r="D303" s="17" t="s">
        <v>31</v>
      </c>
      <c r="E303" s="17"/>
      <c r="F303" s="18">
        <f>F304+F305</f>
        <v>42396563.81</v>
      </c>
      <c r="G303" s="18">
        <f>G304+G305</f>
        <v>32083082.79</v>
      </c>
      <c r="H303" s="18">
        <v>32083082.79</v>
      </c>
      <c r="I303" s="18">
        <v>10439928.35</v>
      </c>
      <c r="J303" s="19">
        <f t="shared" si="32"/>
        <v>32.540290527361755</v>
      </c>
      <c r="K303" s="3"/>
      <c r="L303" s="2"/>
      <c r="M303" s="2"/>
      <c r="N303" s="2"/>
      <c r="O303" s="2"/>
      <c r="P303" s="2"/>
      <c r="Q303" s="19">
        <f t="shared" si="29"/>
        <v>24.62446814507536</v>
      </c>
      <c r="R303" s="2"/>
    </row>
    <row r="304" spans="1:18" ht="16.5" customHeight="1" outlineLevel="3">
      <c r="A304" s="11" t="s">
        <v>132</v>
      </c>
      <c r="B304" s="11" t="s">
        <v>105</v>
      </c>
      <c r="C304" s="11" t="s">
        <v>59</v>
      </c>
      <c r="D304" s="11" t="s">
        <v>31</v>
      </c>
      <c r="E304" s="11" t="s">
        <v>21</v>
      </c>
      <c r="F304" s="12">
        <v>41137063.81</v>
      </c>
      <c r="G304" s="12">
        <v>12125276.79</v>
      </c>
      <c r="H304" s="12">
        <v>12125276.79</v>
      </c>
      <c r="I304" s="12">
        <v>9025570</v>
      </c>
      <c r="J304" s="15">
        <f aca="true" t="shared" si="33" ref="J304:J311">I304/H304*100</f>
        <v>74.43599149376614</v>
      </c>
      <c r="K304" s="26"/>
      <c r="L304" s="27"/>
      <c r="M304" s="27"/>
      <c r="N304" s="27"/>
      <c r="O304" s="27"/>
      <c r="P304" s="27"/>
      <c r="Q304" s="15">
        <f t="shared" si="29"/>
        <v>21.940238714377998</v>
      </c>
      <c r="R304" s="2"/>
    </row>
    <row r="305" spans="1:18" ht="15.75" outlineLevel="3">
      <c r="A305" s="11" t="s">
        <v>133</v>
      </c>
      <c r="B305" s="11" t="s">
        <v>105</v>
      </c>
      <c r="C305" s="11" t="s">
        <v>59</v>
      </c>
      <c r="D305" s="11" t="s">
        <v>31</v>
      </c>
      <c r="E305" s="11" t="s">
        <v>22</v>
      </c>
      <c r="F305" s="12">
        <v>1259500</v>
      </c>
      <c r="G305" s="12">
        <v>19957806</v>
      </c>
      <c r="H305" s="12">
        <v>19957806</v>
      </c>
      <c r="I305" s="12">
        <v>1414358.35</v>
      </c>
      <c r="J305" s="15">
        <f t="shared" si="33"/>
        <v>7.086742650970754</v>
      </c>
      <c r="K305" s="26"/>
      <c r="L305" s="27"/>
      <c r="M305" s="27"/>
      <c r="N305" s="27"/>
      <c r="O305" s="27"/>
      <c r="P305" s="27"/>
      <c r="Q305" s="15">
        <f t="shared" si="29"/>
        <v>112.2952242953553</v>
      </c>
      <c r="R305" s="2"/>
    </row>
    <row r="306" spans="1:18" ht="31.5" outlineLevel="1">
      <c r="A306" s="17" t="s">
        <v>286</v>
      </c>
      <c r="B306" s="17" t="s">
        <v>105</v>
      </c>
      <c r="C306" s="17" t="s">
        <v>61</v>
      </c>
      <c r="D306" s="17"/>
      <c r="E306" s="17"/>
      <c r="F306" s="18">
        <f>F307</f>
        <v>5934935.31</v>
      </c>
      <c r="G306" s="18">
        <f>G307</f>
        <v>14665569</v>
      </c>
      <c r="H306" s="18">
        <v>14665569</v>
      </c>
      <c r="I306" s="18">
        <v>7953116.22</v>
      </c>
      <c r="J306" s="19">
        <f t="shared" si="33"/>
        <v>54.229851020441146</v>
      </c>
      <c r="K306" s="3"/>
      <c r="L306" s="2"/>
      <c r="M306" s="2"/>
      <c r="N306" s="2"/>
      <c r="O306" s="2"/>
      <c r="P306" s="2"/>
      <c r="Q306" s="19">
        <f t="shared" si="29"/>
        <v>134.00510375571392</v>
      </c>
      <c r="R306" s="2"/>
    </row>
    <row r="307" spans="1:18" ht="110.25" outlineLevel="2">
      <c r="A307" s="17" t="s">
        <v>287</v>
      </c>
      <c r="B307" s="17" t="s">
        <v>105</v>
      </c>
      <c r="C307" s="17" t="s">
        <v>61</v>
      </c>
      <c r="D307" s="17" t="s">
        <v>62</v>
      </c>
      <c r="E307" s="17"/>
      <c r="F307" s="18">
        <f>F308</f>
        <v>5934935.31</v>
      </c>
      <c r="G307" s="18">
        <f>G308</f>
        <v>14665569</v>
      </c>
      <c r="H307" s="18">
        <v>14665569</v>
      </c>
      <c r="I307" s="18">
        <v>7953116.22</v>
      </c>
      <c r="J307" s="19">
        <f t="shared" si="33"/>
        <v>54.229851020441146</v>
      </c>
      <c r="K307" s="3"/>
      <c r="L307" s="2"/>
      <c r="M307" s="2"/>
      <c r="N307" s="2"/>
      <c r="O307" s="2"/>
      <c r="P307" s="2"/>
      <c r="Q307" s="19">
        <f t="shared" si="29"/>
        <v>134.00510375571392</v>
      </c>
      <c r="R307" s="2"/>
    </row>
    <row r="308" spans="1:18" ht="31.5" outlineLevel="3">
      <c r="A308" s="11" t="s">
        <v>288</v>
      </c>
      <c r="B308" s="11" t="s">
        <v>105</v>
      </c>
      <c r="C308" s="11" t="s">
        <v>61</v>
      </c>
      <c r="D308" s="11" t="s">
        <v>62</v>
      </c>
      <c r="E308" s="11" t="s">
        <v>44</v>
      </c>
      <c r="F308" s="12">
        <v>5934935.31</v>
      </c>
      <c r="G308" s="12">
        <v>14665569</v>
      </c>
      <c r="H308" s="12">
        <v>14665569</v>
      </c>
      <c r="I308" s="12">
        <v>7953116.22</v>
      </c>
      <c r="J308" s="15">
        <f t="shared" si="33"/>
        <v>54.229851020441146</v>
      </c>
      <c r="K308" s="26"/>
      <c r="L308" s="27"/>
      <c r="M308" s="27"/>
      <c r="N308" s="27"/>
      <c r="O308" s="27"/>
      <c r="P308" s="27"/>
      <c r="Q308" s="15">
        <f t="shared" si="29"/>
        <v>134.00510375571392</v>
      </c>
      <c r="R308" s="2"/>
    </row>
    <row r="309" spans="1:18" ht="31.5" outlineLevel="1">
      <c r="A309" s="17" t="s">
        <v>289</v>
      </c>
      <c r="B309" s="17" t="s">
        <v>105</v>
      </c>
      <c r="C309" s="17" t="s">
        <v>65</v>
      </c>
      <c r="D309" s="17"/>
      <c r="E309" s="17"/>
      <c r="F309" s="18">
        <f>F310</f>
        <v>14916878.77</v>
      </c>
      <c r="G309" s="18">
        <f>G310</f>
        <v>30479692</v>
      </c>
      <c r="H309" s="18">
        <v>30479692</v>
      </c>
      <c r="I309" s="18">
        <v>16355512.92</v>
      </c>
      <c r="J309" s="19">
        <f t="shared" si="33"/>
        <v>53.66036152858763</v>
      </c>
      <c r="K309" s="3"/>
      <c r="L309" s="2"/>
      <c r="M309" s="2"/>
      <c r="N309" s="2"/>
      <c r="O309" s="2"/>
      <c r="P309" s="2"/>
      <c r="Q309" s="19">
        <f t="shared" si="29"/>
        <v>109.64433761366554</v>
      </c>
      <c r="R309" s="2"/>
    </row>
    <row r="310" spans="1:18" ht="63" customHeight="1" outlineLevel="2">
      <c r="A310" s="17" t="s">
        <v>290</v>
      </c>
      <c r="B310" s="17" t="s">
        <v>105</v>
      </c>
      <c r="C310" s="17" t="s">
        <v>65</v>
      </c>
      <c r="D310" s="17" t="s">
        <v>93</v>
      </c>
      <c r="E310" s="17"/>
      <c r="F310" s="18">
        <f>F311</f>
        <v>14916878.77</v>
      </c>
      <c r="G310" s="18">
        <f>G311</f>
        <v>30479692</v>
      </c>
      <c r="H310" s="18">
        <v>30479692</v>
      </c>
      <c r="I310" s="18">
        <v>16355512.92</v>
      </c>
      <c r="J310" s="19">
        <f t="shared" si="33"/>
        <v>53.66036152858763</v>
      </c>
      <c r="K310" s="3"/>
      <c r="L310" s="2"/>
      <c r="M310" s="2"/>
      <c r="N310" s="2"/>
      <c r="O310" s="2"/>
      <c r="P310" s="2"/>
      <c r="Q310" s="19">
        <f t="shared" si="29"/>
        <v>109.64433761366554</v>
      </c>
      <c r="R310" s="2"/>
    </row>
    <row r="311" spans="1:18" ht="15.75" outlineLevel="3">
      <c r="A311" s="11" t="s">
        <v>291</v>
      </c>
      <c r="B311" s="11" t="s">
        <v>105</v>
      </c>
      <c r="C311" s="11" t="s">
        <v>65</v>
      </c>
      <c r="D311" s="11" t="s">
        <v>93</v>
      </c>
      <c r="E311" s="11" t="s">
        <v>106</v>
      </c>
      <c r="F311" s="12">
        <v>14916878.77</v>
      </c>
      <c r="G311" s="12">
        <v>30479692</v>
      </c>
      <c r="H311" s="12">
        <v>30479692</v>
      </c>
      <c r="I311" s="12">
        <v>16355512.92</v>
      </c>
      <c r="J311" s="15">
        <f t="shared" si="33"/>
        <v>53.66036152858763</v>
      </c>
      <c r="K311" s="26"/>
      <c r="L311" s="27"/>
      <c r="M311" s="27"/>
      <c r="N311" s="27"/>
      <c r="O311" s="27"/>
      <c r="P311" s="27"/>
      <c r="Q311" s="15">
        <f t="shared" si="29"/>
        <v>109.64433761366554</v>
      </c>
      <c r="R311" s="2"/>
    </row>
    <row r="312" spans="1:18" ht="15.75" customHeight="1">
      <c r="A312" s="17" t="s">
        <v>107</v>
      </c>
      <c r="B312" s="17" t="s">
        <v>108</v>
      </c>
      <c r="C312" s="17"/>
      <c r="D312" s="17"/>
      <c r="E312" s="17"/>
      <c r="F312" s="18">
        <f>F313+F314+F315+F316+F317+F318+F319+F320+F321</f>
        <v>152963331.89000002</v>
      </c>
      <c r="G312" s="18">
        <f>G313+G314+G315+G316+G317+G318+G319+G320</f>
        <v>286486984.97</v>
      </c>
      <c r="H312" s="18">
        <v>247733780.7</v>
      </c>
      <c r="I312" s="18">
        <v>103143954.59</v>
      </c>
      <c r="J312" s="19">
        <f aca="true" t="shared" si="34" ref="J312:J317">I312/H312*100</f>
        <v>41.63499797991014</v>
      </c>
      <c r="K312" s="3"/>
      <c r="L312" s="2"/>
      <c r="M312" s="2"/>
      <c r="N312" s="2"/>
      <c r="O312" s="2"/>
      <c r="P312" s="2"/>
      <c r="Q312" s="19">
        <f t="shared" si="29"/>
        <v>67.43050985851534</v>
      </c>
      <c r="R312" s="2"/>
    </row>
    <row r="313" spans="1:18" ht="15.75" customHeight="1" outlineLevel="3">
      <c r="A313" s="11" t="s">
        <v>292</v>
      </c>
      <c r="B313" s="11" t="s">
        <v>108</v>
      </c>
      <c r="C313" s="11" t="s">
        <v>7</v>
      </c>
      <c r="D313" s="11" t="s">
        <v>8</v>
      </c>
      <c r="E313" s="11" t="s">
        <v>109</v>
      </c>
      <c r="F313" s="12">
        <v>49854337.69</v>
      </c>
      <c r="G313" s="12">
        <v>118342423</v>
      </c>
      <c r="H313" s="12">
        <v>118342423</v>
      </c>
      <c r="I313" s="12">
        <v>66328745.89</v>
      </c>
      <c r="J313" s="15">
        <f t="shared" si="34"/>
        <v>56.04815602769938</v>
      </c>
      <c r="K313" s="26"/>
      <c r="L313" s="27"/>
      <c r="M313" s="27"/>
      <c r="N313" s="27"/>
      <c r="O313" s="27"/>
      <c r="P313" s="27"/>
      <c r="Q313" s="15">
        <f t="shared" si="29"/>
        <v>133.04508486792014</v>
      </c>
      <c r="R313" s="2"/>
    </row>
    <row r="314" spans="1:18" ht="64.5" customHeight="1" outlineLevel="3">
      <c r="A314" s="11" t="s">
        <v>293</v>
      </c>
      <c r="B314" s="11" t="s">
        <v>108</v>
      </c>
      <c r="C314" s="11" t="s">
        <v>7</v>
      </c>
      <c r="D314" s="11" t="s">
        <v>8</v>
      </c>
      <c r="E314" s="11" t="s">
        <v>110</v>
      </c>
      <c r="F314" s="12">
        <v>5427310.58</v>
      </c>
      <c r="G314" s="12">
        <v>11997661</v>
      </c>
      <c r="H314" s="12">
        <v>11997661</v>
      </c>
      <c r="I314" s="12">
        <v>6355950.48</v>
      </c>
      <c r="J314" s="15">
        <f t="shared" si="34"/>
        <v>52.97658001838859</v>
      </c>
      <c r="K314" s="26"/>
      <c r="L314" s="27"/>
      <c r="M314" s="27"/>
      <c r="N314" s="27"/>
      <c r="O314" s="27"/>
      <c r="P314" s="27"/>
      <c r="Q314" s="15">
        <f t="shared" si="29"/>
        <v>117.11049858510216</v>
      </c>
      <c r="R314" s="2"/>
    </row>
    <row r="315" spans="1:18" ht="15.75" customHeight="1" outlineLevel="3">
      <c r="A315" s="11" t="s">
        <v>183</v>
      </c>
      <c r="B315" s="11" t="s">
        <v>108</v>
      </c>
      <c r="C315" s="11" t="s">
        <v>7</v>
      </c>
      <c r="D315" s="11" t="s">
        <v>8</v>
      </c>
      <c r="E315" s="11" t="s">
        <v>53</v>
      </c>
      <c r="F315" s="12">
        <v>406472</v>
      </c>
      <c r="G315" s="12">
        <v>0</v>
      </c>
      <c r="H315" s="12">
        <v>2951236.8</v>
      </c>
      <c r="I315" s="12">
        <v>2595616.8</v>
      </c>
      <c r="J315" s="15">
        <f t="shared" si="34"/>
        <v>87.95013670200915</v>
      </c>
      <c r="K315" s="26"/>
      <c r="L315" s="27"/>
      <c r="M315" s="27"/>
      <c r="N315" s="27"/>
      <c r="O315" s="27"/>
      <c r="P315" s="27"/>
      <c r="Q315" s="15">
        <f t="shared" si="29"/>
        <v>638.5721033675136</v>
      </c>
      <c r="R315" s="2"/>
    </row>
    <row r="316" spans="1:18" ht="15.75" customHeight="1" outlineLevel="3">
      <c r="A316" s="11" t="s">
        <v>216</v>
      </c>
      <c r="B316" s="11" t="s">
        <v>108</v>
      </c>
      <c r="C316" s="11" t="s">
        <v>7</v>
      </c>
      <c r="D316" s="11" t="s">
        <v>8</v>
      </c>
      <c r="E316" s="11" t="s">
        <v>83</v>
      </c>
      <c r="F316" s="12">
        <v>0</v>
      </c>
      <c r="G316" s="12">
        <v>101521037.97</v>
      </c>
      <c r="H316" s="12">
        <v>59778636.47</v>
      </c>
      <c r="I316" s="12">
        <v>0</v>
      </c>
      <c r="J316" s="15">
        <f t="shared" si="34"/>
        <v>0</v>
      </c>
      <c r="K316" s="26"/>
      <c r="L316" s="27"/>
      <c r="M316" s="27"/>
      <c r="N316" s="27"/>
      <c r="O316" s="27"/>
      <c r="P316" s="27"/>
      <c r="Q316" s="15"/>
      <c r="R316" s="2"/>
    </row>
    <row r="317" spans="1:18" ht="16.5" customHeight="1" outlineLevel="3">
      <c r="A317" s="11" t="s">
        <v>132</v>
      </c>
      <c r="B317" s="11" t="s">
        <v>108</v>
      </c>
      <c r="C317" s="11" t="s">
        <v>7</v>
      </c>
      <c r="D317" s="11" t="s">
        <v>8</v>
      </c>
      <c r="E317" s="11" t="s">
        <v>21</v>
      </c>
      <c r="F317" s="12">
        <v>0</v>
      </c>
      <c r="G317" s="12">
        <v>0</v>
      </c>
      <c r="H317" s="12">
        <v>37960.43</v>
      </c>
      <c r="I317" s="12">
        <v>37960.43</v>
      </c>
      <c r="J317" s="15">
        <f t="shared" si="34"/>
        <v>100</v>
      </c>
      <c r="K317" s="26"/>
      <c r="L317" s="27"/>
      <c r="M317" s="27"/>
      <c r="N317" s="27"/>
      <c r="O317" s="27"/>
      <c r="P317" s="27"/>
      <c r="Q317" s="15"/>
      <c r="R317" s="2"/>
    </row>
    <row r="318" spans="1:18" ht="31.5" outlineLevel="3">
      <c r="A318" s="11" t="s">
        <v>124</v>
      </c>
      <c r="B318" s="11" t="s">
        <v>108</v>
      </c>
      <c r="C318" s="11" t="s">
        <v>7</v>
      </c>
      <c r="D318" s="11" t="s">
        <v>8</v>
      </c>
      <c r="E318" s="11" t="s">
        <v>12</v>
      </c>
      <c r="F318" s="12">
        <v>152767</v>
      </c>
      <c r="G318" s="12">
        <v>36999</v>
      </c>
      <c r="H318" s="12">
        <v>36999</v>
      </c>
      <c r="I318" s="12">
        <v>36999</v>
      </c>
      <c r="J318" s="15">
        <f>I318/H318*100</f>
        <v>100</v>
      </c>
      <c r="K318" s="26"/>
      <c r="L318" s="27"/>
      <c r="M318" s="27"/>
      <c r="N318" s="27"/>
      <c r="O318" s="27"/>
      <c r="P318" s="27"/>
      <c r="Q318" s="15">
        <f t="shared" si="29"/>
        <v>24.219235829727626</v>
      </c>
      <c r="R318" s="2"/>
    </row>
    <row r="319" spans="1:18" ht="15.75" customHeight="1" outlineLevel="3">
      <c r="A319" s="11" t="s">
        <v>294</v>
      </c>
      <c r="B319" s="11" t="s">
        <v>108</v>
      </c>
      <c r="C319" s="11" t="s">
        <v>7</v>
      </c>
      <c r="D319" s="11" t="s">
        <v>8</v>
      </c>
      <c r="E319" s="11" t="s">
        <v>111</v>
      </c>
      <c r="F319" s="12">
        <v>16369722.89</v>
      </c>
      <c r="G319" s="12">
        <v>32748864</v>
      </c>
      <c r="H319" s="12">
        <v>32748864</v>
      </c>
      <c r="I319" s="12">
        <v>16878572.74</v>
      </c>
      <c r="J319" s="15">
        <f>I319/H319*100</f>
        <v>51.53941443587172</v>
      </c>
      <c r="K319" s="26"/>
      <c r="L319" s="27"/>
      <c r="M319" s="27"/>
      <c r="N319" s="27"/>
      <c r="O319" s="27"/>
      <c r="P319" s="27"/>
      <c r="Q319" s="15">
        <f t="shared" si="29"/>
        <v>103.10848175878924</v>
      </c>
      <c r="R319" s="2"/>
    </row>
    <row r="320" spans="1:18" ht="15.75" outlineLevel="3">
      <c r="A320" s="11" t="s">
        <v>295</v>
      </c>
      <c r="B320" s="11" t="s">
        <v>108</v>
      </c>
      <c r="C320" s="11" t="s">
        <v>7</v>
      </c>
      <c r="D320" s="11" t="s">
        <v>8</v>
      </c>
      <c r="E320" s="11" t="s">
        <v>112</v>
      </c>
      <c r="F320" s="12">
        <v>80099505.58</v>
      </c>
      <c r="G320" s="12">
        <v>21840000</v>
      </c>
      <c r="H320" s="12">
        <v>21840000</v>
      </c>
      <c r="I320" s="12">
        <v>10910109.25</v>
      </c>
      <c r="J320" s="15">
        <f>I320/H320*100</f>
        <v>49.954712683150184</v>
      </c>
      <c r="K320" s="26"/>
      <c r="L320" s="27"/>
      <c r="M320" s="27"/>
      <c r="N320" s="27"/>
      <c r="O320" s="27"/>
      <c r="P320" s="27"/>
      <c r="Q320" s="15">
        <f t="shared" si="29"/>
        <v>13.620694873207981</v>
      </c>
      <c r="R320" s="2"/>
    </row>
    <row r="321" spans="1:18" ht="15.75" outlineLevel="6">
      <c r="A321" s="25" t="s">
        <v>266</v>
      </c>
      <c r="B321" s="11" t="s">
        <v>108</v>
      </c>
      <c r="C321" s="11" t="s">
        <v>7</v>
      </c>
      <c r="D321" s="11" t="s">
        <v>8</v>
      </c>
      <c r="E321" s="11" t="s">
        <v>101</v>
      </c>
      <c r="F321" s="12">
        <v>653216.15</v>
      </c>
      <c r="G321" s="12">
        <v>0</v>
      </c>
      <c r="H321" s="12">
        <v>0</v>
      </c>
      <c r="I321" s="12">
        <v>0</v>
      </c>
      <c r="J321" s="15"/>
      <c r="K321" s="26"/>
      <c r="L321" s="27"/>
      <c r="M321" s="27"/>
      <c r="N321" s="27"/>
      <c r="O321" s="27"/>
      <c r="P321" s="27"/>
      <c r="Q321" s="15">
        <f t="shared" si="29"/>
        <v>0</v>
      </c>
      <c r="R321" s="2"/>
    </row>
    <row r="322" spans="1:17" ht="19.5" customHeight="1">
      <c r="A322" s="13" t="s">
        <v>118</v>
      </c>
      <c r="B322" s="13"/>
      <c r="C322" s="13"/>
      <c r="D322" s="13"/>
      <c r="E322" s="13"/>
      <c r="F322" s="14">
        <f>F6+F15+F37+F50+F59+F72+F91+F106+F125+F178+F191+F209+F212+F243+F253+F256+F269+F276+F287+F312</f>
        <v>23275108895.98</v>
      </c>
      <c r="G322" s="14">
        <f>G6+G15+G37+G50+G59+G72+G91+G106+G125+G178+G191+G209+G212+G243+G253+G256+G269+G276+G287+G312</f>
        <v>47778862299.100006</v>
      </c>
      <c r="H322" s="14">
        <v>47905250399.1</v>
      </c>
      <c r="I322" s="14">
        <v>25073765164.57</v>
      </c>
      <c r="J322" s="16">
        <f>I322/H322*100</f>
        <v>52.34032795086082</v>
      </c>
      <c r="K322" s="3"/>
      <c r="L322" s="2"/>
      <c r="M322" s="2"/>
      <c r="N322" s="2"/>
      <c r="O322" s="2"/>
      <c r="P322" s="2"/>
      <c r="Q322" s="16">
        <f t="shared" si="29"/>
        <v>107.72781032573668</v>
      </c>
    </row>
    <row r="323" spans="1:17" ht="12.75" customHeight="1">
      <c r="A323" s="4"/>
      <c r="B323" s="4"/>
      <c r="C323" s="4"/>
      <c r="D323" s="4"/>
      <c r="E323" s="4"/>
      <c r="F323" s="4"/>
      <c r="G323" s="4"/>
      <c r="H323" s="5"/>
      <c r="I323" s="5"/>
      <c r="J323" s="5"/>
      <c r="K323" s="2"/>
      <c r="L323" s="2"/>
      <c r="M323" s="2"/>
      <c r="N323" s="2"/>
      <c r="O323" s="2"/>
      <c r="P323" s="2"/>
      <c r="Q323" s="2"/>
    </row>
  </sheetData>
  <sheetProtection/>
  <mergeCells count="14">
    <mergeCell ref="A2:J2"/>
    <mergeCell ref="E4:E5"/>
    <mergeCell ref="F4:F5"/>
    <mergeCell ref="I3:Q3"/>
    <mergeCell ref="Q4:Q5"/>
    <mergeCell ref="A1:J1"/>
    <mergeCell ref="H4:H5"/>
    <mergeCell ref="I4:I5"/>
    <mergeCell ref="J4:J5"/>
    <mergeCell ref="G4:G5"/>
    <mergeCell ref="A4:A5"/>
    <mergeCell ref="B4:B5"/>
    <mergeCell ref="C4:C5"/>
    <mergeCell ref="D4:D5"/>
  </mergeCells>
  <printOptions/>
  <pageMargins left="0.3937007874015748" right="0.3937007874015748" top="0.5905511811023623" bottom="0.31496062992125984" header="0.3937007874015748" footer="0.3937007874015748"/>
  <pageSetup errors="blank" fitToHeight="0" horizontalDpi="600" verticalDpi="600" orientation="landscape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Гапоненко Е.В.</cp:lastModifiedBy>
  <cp:lastPrinted>2016-08-10T08:18:26Z</cp:lastPrinted>
  <dcterms:created xsi:type="dcterms:W3CDTF">2016-07-08T12:06:55Z</dcterms:created>
  <dcterms:modified xsi:type="dcterms:W3CDTF">2016-10-27T14:58:42Z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C:\Users\davidova\AppData\Local\Кейсистемс\Бюджет-КС\ReportManager\sqr_generator2016.xls</vt:lpwstr>
  </property>
</Properties>
</file>